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57 CTA PUBLICA 20 EXCEL\Anual 2020\"/>
    </mc:Choice>
  </mc:AlternateContent>
  <xr:revisionPtr revIDLastSave="0" documentId="13_ncr:1_{A77949FF-DF9D-4510-88E1-6963F3DA40FE}" xr6:coauthVersionLast="36" xr6:coauthVersionMax="36" xr10:uidLastSave="{00000000-0000-0000-0000-000000000000}"/>
  <bookViews>
    <workbookView xWindow="0" yWindow="0" windowWidth="28800" windowHeight="1203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3" i="65"/>
  <c r="H2" i="65"/>
  <c r="H1" i="65"/>
  <c r="E2" i="60"/>
  <c r="H2" i="59"/>
  <c r="A3" i="65"/>
  <c r="A1" i="65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<sst xmlns="http://schemas.openxmlformats.org/spreadsheetml/2006/main" count="894" uniqueCount="625">
  <si>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</si>
  <si>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</si>
  <si>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</si>
  <si>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</si>
  <si>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</si>
  <si>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</si>
  <si>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</si>
  <si>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</si>
  <si>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</si>
  <si>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</si>
  <si>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</si>
  <si>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</si>
  <si>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</si>
  <si>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</si>
  <si>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</si>
  <si>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</si>
  <si>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</si>
  <si>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</si>
  <si>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</si>
  <si>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</si>
  <si>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</si>
  <si>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</si>
  <si>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</si>
  <si>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</si>
  <si>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</si>
  <si>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</si>
  <si>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</si>
  <si>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</si>
  <si>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</si>
  <si>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</si>
  <si>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</si>
  <si>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</si>
  <si>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</si>
  <si>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</si>
  <si>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</si>
  <si>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</si>
  <si>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</si>
  <si>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</si>
  <si>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</si>
  <si>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</si>
  <si>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</si>
  <si>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</si>
  <si>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</si>
  <si>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</si>
  <si>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</si>
  <si>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</si>
  <si>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</si>
  <si>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</si>
  <si>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</si>
  <si>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</si>
  <si>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</si>
  <si>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</si>
  <si>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</si>
  <si>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</si>
  <si>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</si>
  <si>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</si>
  <si>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</si>
  <si>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</si>
  <si>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</si>
  <si>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</si>
  <si>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</si>
  <si>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</si>
  <si>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</si>
  <si>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</si>
  <si>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</si>
  <si>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</si>
  <si>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</si>
  <si>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</si>
  <si>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</si>
  <si>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</si>
  <si>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</si>
  <si>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</si>
  <si>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</si>
  <si>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</si>
  <si>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</si>
  <si>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</si>
  <si>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</si>
  <si>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</si>
  <si>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</si>
  <si>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</si>
  <si>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</si>
  <si>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</si>
  <si>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</si>
  <si>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</si>
  <si>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</si>
  <si>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</si>
  <si>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</si>
  <si>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</si>
  <si>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</si>
  <si>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</si>
  <si>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</si>
  <si>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</si>
  <si>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</si>
  <si>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</si>
  <si>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</si>
  <si>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</si>
  <si>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</si>
  <si>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</si>
  <si>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</si>
  <si>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</si>
  <si>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</si>
  <si>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</si>
  <si>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</si>
  <si>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</si>
  <si>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</si>
  <si>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</si>
  <si>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</si>
  <si>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</si>
  <si>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</si>
  <si>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</si>
  <si>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</si>
  <si>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</si>
  <si>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</si>
  <si>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</si>
  <si>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</si>
  <si>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</si>
  <si>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</si>
  <si>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</si>
  <si>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</si>
  <si>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</si>
  <si>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</si>
  <si>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</si>
  <si>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</si>
  <si>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</si>
  <si>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</si>
  <si>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</si>
  <si>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</si>
  <si>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</si>
  <si>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</si>
  <si>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</si>
  <si>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</si>
  <si>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</si>
  <si>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</si>
  <si>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</si>
  <si>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</si>
  <si>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</si>
  <si>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</si>
  <si>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</si>
  <si>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</si>
  <si>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</si>
  <si>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</si>
  <si>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</si>
  <si>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</si>
  <si>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</si>
  <si>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</si>
  <si>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</si>
  <si>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</si>
  <si>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</si>
  <si>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</si>
  <si>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</si>
  <si>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</si>
  <si>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</si>
  <si>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</si>
  <si>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</si>
  <si>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</si>
  <si>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</si>
  <si>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</si>
  <si>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</si>
  <si>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</si>
  <si>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</si>
  <si>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</si>
  <si>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</si>
  <si>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</si>
  <si>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</si>
  <si>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</si>
  <si>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</si>
  <si>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</si>
  <si>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</si>
  <si>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</si>
  <si>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</si>
  <si>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</si>
  <si>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</si>
  <si>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</si>
  <si>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</si>
  <si>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</si>
  <si>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</si>
  <si>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</si>
  <si>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</si>
  <si>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</si>
  <si>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</si>
  <si>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</si>
  <si>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</si>
  <si>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</si>
  <si>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</si>
  <si>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</si>
  <si>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</si>
  <si>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</si>
  <si>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</si>
  <si>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</si>
  <si>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</si>
  <si>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</si>
  <si>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</si>
  <si>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</si>
  <si>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</si>
  <si>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</si>
  <si>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</si>
  <si>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</si>
  <si>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</si>
  <si>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</si>
  <si>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</si>
  <si>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</si>
  <si>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</si>
  <si>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</si>
  <si>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</si>
  <si>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</si>
  <si>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</si>
  <si>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</si>
  <si>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</si>
  <si>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</si>
  <si>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</si>
  <si>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</si>
  <si>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</si>
  <si>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</si>
  <si>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</si>
  <si>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</si>
  <si>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</si>
  <si>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</si>
  <si>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</si>
  <si>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</si>
  <si>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</si>
  <si>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</si>
  <si>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</si>
  <si>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</si>
  <si>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</si>
  <si>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</si>
  <si>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</si>
  <si>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</si>
  <si>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</si>
  <si>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</si>
  <si>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</si>
  <si>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</si>
  <si>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</si>
  <si>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</si>
  <si>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</si>
  <si>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</si>
  <si>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</si>
  <si>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</si>
  <si>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</si>
  <si>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</si>
  <si>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</si>
  <si>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</si>
  <si>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</si>
  <si>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</si>
  <si>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</si>
  <si>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</si>
  <si>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</si>
  <si>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</si>
  <si>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</si>
  <si>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</si>
  <si>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</si>
  <si>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</si>
  <si>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</si>
  <si>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</si>
  <si>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</si>
  <si>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</si>
  <si>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</si>
  <si>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</si>
  <si>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</si>
  <si>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</si>
  <si>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</si>
  <si>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</si>
  <si>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</si>
  <si>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</si>
  <si>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</si>
  <si>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</si>
  <si>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</si>
  <si>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</si>
  <si>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</si>
  <si>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</si>
  <si>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</si>
  <si>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</si>
  <si>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</si>
  <si>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</si>
  <si>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</si>
  <si>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</si>
  <si>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</si>
  <si>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</si>
  <si>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</si>
  <si>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</si>
  <si>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</si>
  <si>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</si>
  <si>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</si>
  <si>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</si>
  <si>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</si>
  <si>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</si>
  <si>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</si>
  <si>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</si>
  <si>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</si>
  <si>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</si>
  <si>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</si>
  <si>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</si>
  <si>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</si>
  <si>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</si>
  <si>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</si>
  <si>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</si>
  <si>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</si>
  <si>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</si>
  <si>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</si>
  <si>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</si>
  <si>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</si>
  <si>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</si>
  <si>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</si>
  <si>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</si>
  <si>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</si>
  <si>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</si>
  <si>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</si>
  <si>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</si>
  <si>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</si>
  <si>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</si>
  <si>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</si>
  <si>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</si>
  <si>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</si>
  <si>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</si>
  <si>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</si>
  <si>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</si>
  <si>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</si>
  <si>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</si>
  <si>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</si>
  <si>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</si>
  <si>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</si>
  <si>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</si>
  <si>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</si>
  <si>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</si>
  <si>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</si>
  <si>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</si>
  <si>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</si>
  <si>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</si>
  <si>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</si>
  <si>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</si>
  <si>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</si>
  <si>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</si>
  <si>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</si>
  <si>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</si>
  <si>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</si>
  <si>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</si>
  <si>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</si>
  <si>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</si>
  <si>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</si>
  <si>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</si>
  <si>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</si>
  <si>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</si>
  <si>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</si>
  <si>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</si>
  <si>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</si>
  <si>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</si>
  <si>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</si>
  <si>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</si>
  <si>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</si>
  <si>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</si>
  <si>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</si>
  <si>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</si>
  <si>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</si>
  <si>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</si>
  <si>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</si>
  <si>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</si>
  <si>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</si>
  <si>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</si>
  <si>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</si>
  <si>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</si>
  <si>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</si>
  <si>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</si>
  <si>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</si>
  <si>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</si>
  <si>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</si>
  <si>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</si>
  <si>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</si>
  <si>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</si>
  <si>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</si>
  <si>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</si>
  <si>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</si>
  <si>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</si>
  <si>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</si>
  <si>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</si>
  <si>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</si>
  <si>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</si>
  <si>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</si>
  <si>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</si>
  <si>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</si>
  <si>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</si>
  <si>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</si>
  <si>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</si>
  <si>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</si>
  <si>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</si>
  <si>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</si>
  <si>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</si>
  <si>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</si>
  <si>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</si>
  <si>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</si>
  <si>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</si>
  <si>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</si>
  <si>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</si>
  <si>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</si>
  <si>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</si>
  <si>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</si>
  <si>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</si>
  <si>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</si>
  <si>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</si>
  <si>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</si>
  <si>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</si>
  <si>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</si>
  <si>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</si>
  <si>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</si>
  <si>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</si>
  <si>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</si>
  <si>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</si>
  <si>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</si>
  <si>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</si>
  <si>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</si>
  <si>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</si>
  <si>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</si>
  <si>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</si>
  <si>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</si>
  <si>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</si>
  <si>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</si>
  <si>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</si>
  <si>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</si>
  <si>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</si>
  <si>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</si>
  <si>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</si>
  <si>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</si>
  <si>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</si>
  <si>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</si>
  <si>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</si>
  <si>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</si>
  <si>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</si>
  <si>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</si>
  <si>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</si>
  <si>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</si>
  <si>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</si>
  <si>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</si>
  <si>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</si>
  <si>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</si>
  <si>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</si>
  <si>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</si>
  <si>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</si>
  <si>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</si>
  <si>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</si>
  <si>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</si>
  <si>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</si>
  <si>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</si>
  <si>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</si>
  <si>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</si>
  <si>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</si>
  <si>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</si>
  <si>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</si>
  <si>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</si>
  <si>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</si>
  <si>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</si>
  <si>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</si>
  <si>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</si>
  <si>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</si>
  <si>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</si>
  <si>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</si>
  <si>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</si>
  <si>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</si>
  <si>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</si>
  <si>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</si>
  <si>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</si>
  <si>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</si>
  <si>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</si>
  <si>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</si>
  <si>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</si>
  <si>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</si>
  <si>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</si>
  <si>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</si>
  <si>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</si>
  <si>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</si>
  <si>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</si>
  <si>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</si>
  <si>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</si>
  <si>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</si>
  <si>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</si>
  <si>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</si>
  <si>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</si>
  <si>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</si>
  <si>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</si>
  <si>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</si>
  <si>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</si>
  <si>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</si>
  <si>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</si>
  <si>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</si>
  <si>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</si>
  <si>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</si>
  <si>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</si>
  <si>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</si>
  <si>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</si>
  <si>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</si>
  <si>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</si>
  <si>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</si>
  <si>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</si>
  <si>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</si>
  <si>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</si>
  <si>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</si>
  <si>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</si>
  <si>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</si>
  <si>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</si>
  <si>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</si>
  <si>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</si>
  <si>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</si>
  <si>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</si>
  <si>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</si>
  <si>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</si>
  <si>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</si>
  <si>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</si>
  <si>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</si>
  <si>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</si>
  <si>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</si>
  <si>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</si>
  <si>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</si>
  <si>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</si>
  <si>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</si>
  <si>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</si>
  <si>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</si>
  <si>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</si>
  <si>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</si>
  <si>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</si>
  <si>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</si>
  <si>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</si>
  <si>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</si>
  <si>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</si>
  <si>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</si>
  <si>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</si>
  <si>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</si>
  <si>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</si>
  <si>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</si>
  <si>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</si>
  <si>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</si>
  <si>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</si>
  <si>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</si>
  <si>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</si>
  <si>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</si>
  <si>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</si>
  <si>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</si>
  <si>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</si>
  <si>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</si>
  <si>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</si>
  <si>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</si>
  <si>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</si>
  <si>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</si>
  <si>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</si>
  <si>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</si>
  <si>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</si>
  <si>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</si>
  <si>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</si>
  <si>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</si>
  <si>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</si>
  <si>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</si>
  <si>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</si>
  <si>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</si>
  <si>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</si>
  <si>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</si>
  <si>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</si>
  <si>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</si>
  <si>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</si>
  <si>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</si>
  <si>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</si>
  <si>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</si>
  <si>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</si>
  <si>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</si>
  <si>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</si>
  <si>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</si>
  <si>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</si>
  <si>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</si>
  <si>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</si>
  <si>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</si>
  <si>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</si>
  <si>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</si>
  <si>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</si>
  <si>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</si>
  <si>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</si>
  <si>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</si>
  <si>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</si>
  <si>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</si>
  <si>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</si>
  <si>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</si>
  <si>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</si>
  <si>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</si>
  <si>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</si>
  <si>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</si>
  <si>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</si>
  <si>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</si>
  <si>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</si>
  <si>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</si>
  <si>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</si>
  <si>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</si>
  <si>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</si>
  <si>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</si>
  <si>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</si>
  <si>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</si>
  <si>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</si>
  <si>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</si>
  <si>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</si>
  <si>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</si>
  <si>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</si>
  <si>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</si>
  <si>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</si>
  <si>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</si>
  <si>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</si>
  <si>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</si>
  <si>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</si>
  <si>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</si>
  <si>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</si>
  <si>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</si>
  <si>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</si>
  <si>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</si>
  <si>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</si>
  <si>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</si>
  <si>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</si>
  <si>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</si>
  <si>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</si>
  <si>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</si>
  <si>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</si>
  <si>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</si>
  <si>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</si>
  <si>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</si>
  <si>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</si>
  <si>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</si>
  <si>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</si>
  <si>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</si>
  <si>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</si>
  <si>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</si>
  <si>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SAN FELIPE</t>
  </si>
  <si>
    <t>CORRESPONDIENTE DEL 1 DE ENERO AL 31 DE DICIEMBRE DEL 2020</t>
  </si>
  <si>
    <t>ANUAL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</si>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</sst>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0" applyFont="1" applyAlignment="1" applyProtection="1">
      <alignment horizontal="justify" wrapText="1"/>
      <protection locked="0"/>
    </xf>
    <xf numFmtId="0" fontId="13" fillId="0" borderId="0" xfId="9" applyFont="1" applyAlignment="1">
      <alignment horizontal="justify" wrapText="1"/>
    </xf>
    <xf numFmtId="0" fontId="8" fillId="0" borderId="0" xfId="10" applyFont="1" applyAlignment="1">
      <alignment horizontal="justify" wrapText="1"/>
    </xf>
    <xf numFmtId="0" fontId="16" fillId="5" borderId="0" xfId="9" applyFont="1" applyFill="1" applyAlignment="1">
      <alignment horizontal="justify" wrapText="1"/>
    </xf>
    <xf numFmtId="0" fontId="3" fillId="0" borderId="0" xfId="12" applyFont="1" applyFill="1" applyAlignment="1">
      <alignment horizontal="justify" wrapText="1"/>
    </xf>
    <xf numFmtId="0" fontId="16" fillId="5" borderId="0" xfId="8" applyFont="1" applyFill="1" applyAlignment="1">
      <alignment horizontal="justify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53915</xdr:colOff>
      <xdr:row>150</xdr:row>
      <xdr:rowOff>62900</xdr:rowOff>
    </xdr:from>
    <xdr:to>
      <xdr:col>5</xdr:col>
      <xdr:colOff>118973</xdr:colOff>
      <xdr:row>160</xdr:row>
      <xdr:rowOff>31594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1482" t="65892" r="45353" b="20433"/>
        <a:stretch/>
      </xdr:blipFill>
      <xdr:spPr>
        <a:xfrm>
          <a:off x="718868" y="21925471"/>
          <a:ext cx="8610600" cy="140643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223</xdr:row>
      <xdr:rowOff>85725</xdr:rowOff>
    </xdr:from>
    <xdr:to>
      <xdr:col>3</xdr:col>
      <xdr:colOff>1000125</xdr:colOff>
      <xdr:row>233</xdr:row>
      <xdr:rowOff>63405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1482" t="65892" r="45353" b="20433"/>
        <a:stretch/>
      </xdr:blipFill>
      <xdr:spPr>
        <a:xfrm>
          <a:off x="0" y="34232850"/>
          <a:ext cx="8248650" cy="140643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4</xdr:col>
      <xdr:colOff>1028700</xdr:colOff>
      <xdr:row>38</xdr:row>
      <xdr:rowOff>120555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1482" t="65892" r="45353" b="20433"/>
        <a:stretch/>
      </xdr:blipFill>
      <xdr:spPr>
        <a:xfrm>
          <a:off x="0" y="4429125"/>
          <a:ext cx="7543800" cy="140643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81</xdr:row>
      <xdr:rowOff>0</xdr:rowOff>
    </xdr:from>
    <xdr:to>
      <xdr:col>4</xdr:col>
      <xdr:colOff>279400</xdr:colOff>
      <xdr:row>90</xdr:row>
      <xdr:rowOff>120555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1482" t="65892" r="45353" b="20433"/>
        <a:stretch/>
      </xdr:blipFill>
      <xdr:spPr>
        <a:xfrm>
          <a:off x="317500" y="11858625"/>
          <a:ext cx="6962775" cy="140643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2</xdr:col>
      <xdr:colOff>1152525</xdr:colOff>
      <xdr:row>31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1482" t="65892" r="45353" b="20433"/>
        <a:stretch/>
      </xdr:blipFill>
      <xdr:spPr>
        <a:xfrm>
          <a:off x="0" y="3629025"/>
          <a:ext cx="5581650" cy="1171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41</xdr:row>
      <xdr:rowOff>0</xdr:rowOff>
    </xdr:from>
    <xdr:to>
      <xdr:col>2</xdr:col>
      <xdr:colOff>1095376</xdr:colOff>
      <xdr:row>48</xdr:row>
      <xdr:rowOff>15780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1482" t="65892" r="45353" b="20433"/>
        <a:stretch/>
      </xdr:blipFill>
      <xdr:spPr>
        <a:xfrm>
          <a:off x="1" y="6143625"/>
          <a:ext cx="5486400" cy="140643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476249</xdr:colOff>
      <xdr:row>50</xdr:row>
      <xdr:rowOff>85724</xdr:rowOff>
    </xdr:from>
    <xdr:to>
      <xdr:col>5</xdr:col>
      <xdr:colOff>276224</xdr:colOff>
      <xdr:row>61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1482" t="65892" r="45353" b="20433"/>
        <a:stretch/>
      </xdr:blipFill>
      <xdr:spPr>
        <a:xfrm>
          <a:off x="1142999" y="7515224"/>
          <a:ext cx="8696325" cy="1495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="110" zoomScaleNormal="110" zoomScaleSheetLayoutView="100" workbookViewId="0">
      <pane ySplit="4" topLeftCell="A5" activePane="bottomLeft" state="frozen"/>
      <selection sqref="A1:F1"/>
      <selection pane="bottomLeft" sqref="A1:F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621</v>
      </c>
      <c r="B1" s="139"/>
      <c r="C1" s="19"/>
      <c r="D1" s="16" t="s">
        <v>610</v>
      </c>
      <c r="E1" s="17">
        <v>2020</v>
      </c>
    </row>
    <row r="2" spans="1:5" ht="18.95" customHeight="1" x14ac:dyDescent="0.2">
      <c r="A2" s="140" t="s">
        <v>609</v>
      </c>
      <c r="B2" s="140"/>
      <c r="C2" s="38"/>
      <c r="D2" s="16" t="s">
        <v>611</v>
      </c>
      <c r="E2" s="19" t="s">
        <v>623</v>
      </c>
    </row>
    <row r="3" spans="1:5" ht="18.95" customHeight="1" x14ac:dyDescent="0.2">
      <c r="A3" s="141" t="s">
        <v>622</v>
      </c>
      <c r="B3" s="141"/>
      <c r="C3" s="19"/>
      <c r="D3" s="16" t="s">
        <v>612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133</v>
      </c>
      <c r="B12" s="48" t="s">
        <v>592</v>
      </c>
    </row>
    <row r="13" spans="1:5" x14ac:dyDescent="0.2">
      <c r="A13" s="47" t="s">
        <v>7</v>
      </c>
      <c r="B13" s="48" t="s">
        <v>593</v>
      </c>
    </row>
    <row r="14" spans="1:5" x14ac:dyDescent="0.2">
      <c r="A14" s="47" t="s">
        <v>8</v>
      </c>
      <c r="B14" s="48" t="s">
        <v>132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594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184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577</v>
      </c>
      <c r="B23" s="105" t="s">
        <v>304</v>
      </c>
    </row>
    <row r="24" spans="1:2" x14ac:dyDescent="0.2">
      <c r="A24" s="104" t="s">
        <v>578</v>
      </c>
      <c r="B24" s="105" t="s">
        <v>579</v>
      </c>
    </row>
    <row r="25" spans="1:2" s="103" customFormat="1" x14ac:dyDescent="0.2">
      <c r="A25" s="104" t="s">
        <v>580</v>
      </c>
      <c r="B25" s="105" t="s">
        <v>340</v>
      </c>
    </row>
    <row r="26" spans="1:2" x14ac:dyDescent="0.2">
      <c r="A26" s="104" t="s">
        <v>581</v>
      </c>
      <c r="B26" s="105" t="s">
        <v>357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4" spans="1:5" ht="42" customHeight="1" x14ac:dyDescent="0.2">
      <c r="A44" s="165" t="s">
        <v>624</v>
      </c>
      <c r="B44" s="165"/>
      <c r="C44" s="165"/>
      <c r="D44" s="165"/>
      <c r="E44" s="165"/>
    </row>
  </sheetData>
  <sheetProtection formatCells="0" formatColumns="0" formatRows="0" autoFilter="0" pivotTables="0"/>
  <mergeCells count="4">
    <mergeCell ref="A1:B1"/>
    <mergeCell ref="A2:B2"/>
    <mergeCell ref="A3:B3"/>
    <mergeCell ref="A44:E4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4"/>
  <sheetViews>
    <sheetView showGridLines="0" zoomScale="110" zoomScaleNormal="110" workbookViewId="0">
      <selection sqref="A1:F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621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622</v>
      </c>
      <c r="B3" s="149"/>
      <c r="C3" s="150"/>
    </row>
    <row r="4" spans="1:3" s="42" customFormat="1" ht="18" customHeight="1" x14ac:dyDescent="0.2">
      <c r="A4" s="151" t="s">
        <v>619</v>
      </c>
      <c r="B4" s="152"/>
      <c r="C4" s="153"/>
    </row>
    <row r="5" spans="1:3" s="40" customFormat="1" x14ac:dyDescent="0.2">
      <c r="A5" s="60" t="s">
        <v>525</v>
      </c>
      <c r="B5" s="60"/>
      <c r="C5" s="61">
        <v>528816408.38999999</v>
      </c>
    </row>
    <row r="6" spans="1:3" x14ac:dyDescent="0.2">
      <c r="A6" s="62"/>
      <c r="B6" s="63"/>
      <c r="C6" s="64"/>
    </row>
    <row r="7" spans="1:3" x14ac:dyDescent="0.2">
      <c r="A7" s="73" t="s">
        <v>526</v>
      </c>
      <c r="B7" s="73"/>
      <c r="C7" s="65">
        <f>SUM(C8:C13)</f>
        <v>0</v>
      </c>
    </row>
    <row r="8" spans="1:3" x14ac:dyDescent="0.2">
      <c r="A8" s="82" t="s">
        <v>527</v>
      </c>
      <c r="B8" s="81" t="s">
        <v>341</v>
      </c>
      <c r="C8" s="66">
        <v>0</v>
      </c>
    </row>
    <row r="9" spans="1:3" x14ac:dyDescent="0.2">
      <c r="A9" s="67" t="s">
        <v>528</v>
      </c>
      <c r="B9" s="68" t="s">
        <v>537</v>
      </c>
      <c r="C9" s="66">
        <v>0</v>
      </c>
    </row>
    <row r="10" spans="1:3" x14ac:dyDescent="0.2">
      <c r="A10" s="67" t="s">
        <v>529</v>
      </c>
      <c r="B10" s="68" t="s">
        <v>349</v>
      </c>
      <c r="C10" s="66">
        <v>0</v>
      </c>
    </row>
    <row r="11" spans="1:3" x14ac:dyDescent="0.2">
      <c r="A11" s="67" t="s">
        <v>530</v>
      </c>
      <c r="B11" s="68" t="s">
        <v>350</v>
      </c>
      <c r="C11" s="66">
        <v>0</v>
      </c>
    </row>
    <row r="12" spans="1:3" x14ac:dyDescent="0.2">
      <c r="A12" s="67" t="s">
        <v>531</v>
      </c>
      <c r="B12" s="68" t="s">
        <v>351</v>
      </c>
      <c r="C12" s="66">
        <v>0</v>
      </c>
    </row>
    <row r="13" spans="1:3" x14ac:dyDescent="0.2">
      <c r="A13" s="69" t="s">
        <v>532</v>
      </c>
      <c r="B13" s="70" t="s">
        <v>533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536</v>
      </c>
      <c r="C16" s="66">
        <v>0</v>
      </c>
    </row>
    <row r="17" spans="1:3" x14ac:dyDescent="0.2">
      <c r="A17" s="75">
        <v>3.2</v>
      </c>
      <c r="B17" s="68" t="s">
        <v>534</v>
      </c>
      <c r="C17" s="66">
        <v>0</v>
      </c>
    </row>
    <row r="18" spans="1:3" x14ac:dyDescent="0.2">
      <c r="A18" s="75">
        <v>3.3</v>
      </c>
      <c r="B18" s="70" t="s">
        <v>535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528816408.38999999</v>
      </c>
    </row>
    <row r="44" spans="1:5" ht="42" customHeight="1" x14ac:dyDescent="0.2">
      <c r="A44" s="167" t="s">
        <v>624</v>
      </c>
      <c r="B44" s="167"/>
      <c r="C44" s="167"/>
      <c r="D44" s="167"/>
      <c r="E44" s="167"/>
    </row>
  </sheetData>
  <mergeCells count="5">
    <mergeCell ref="A1:C1"/>
    <mergeCell ref="A2:C2"/>
    <mergeCell ref="A3:C3"/>
    <mergeCell ref="A4:C4"/>
    <mergeCell ref="A44:E4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4"/>
  <sheetViews>
    <sheetView showGridLines="0" zoomScale="110" zoomScaleNormal="110" workbookViewId="0">
      <selection sqref="A1:F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621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622</v>
      </c>
      <c r="B3" s="158"/>
      <c r="C3" s="159"/>
    </row>
    <row r="4" spans="1:3" s="44" customFormat="1" x14ac:dyDescent="0.2">
      <c r="A4" s="151" t="s">
        <v>619</v>
      </c>
      <c r="B4" s="152"/>
      <c r="C4" s="153"/>
    </row>
    <row r="5" spans="1:3" x14ac:dyDescent="0.2">
      <c r="A5" s="91" t="s">
        <v>538</v>
      </c>
      <c r="B5" s="60"/>
      <c r="C5" s="84">
        <v>443465284.24000001</v>
      </c>
    </row>
    <row r="6" spans="1:3" x14ac:dyDescent="0.2">
      <c r="A6" s="85"/>
      <c r="B6" s="63"/>
      <c r="C6" s="86"/>
    </row>
    <row r="7" spans="1:3" x14ac:dyDescent="0.2">
      <c r="A7" s="73" t="s">
        <v>539</v>
      </c>
      <c r="B7" s="87"/>
      <c r="C7" s="65">
        <f>SUM(C8:C28)</f>
        <v>205807129.90000001</v>
      </c>
    </row>
    <row r="8" spans="1:3" x14ac:dyDescent="0.2">
      <c r="A8" s="138">
        <v>2.1</v>
      </c>
      <c r="B8" s="92" t="s">
        <v>369</v>
      </c>
      <c r="C8" s="93">
        <v>0</v>
      </c>
    </row>
    <row r="9" spans="1:3" x14ac:dyDescent="0.2">
      <c r="A9" s="138">
        <v>2.2000000000000002</v>
      </c>
      <c r="B9" s="92" t="s">
        <v>366</v>
      </c>
      <c r="C9" s="93">
        <v>0</v>
      </c>
    </row>
    <row r="10" spans="1:3" x14ac:dyDescent="0.2">
      <c r="A10" s="100">
        <v>2.2999999999999998</v>
      </c>
      <c r="B10" s="83" t="s">
        <v>237</v>
      </c>
      <c r="C10" s="93">
        <v>1316898.56</v>
      </c>
    </row>
    <row r="11" spans="1:3" x14ac:dyDescent="0.2">
      <c r="A11" s="100">
        <v>2.4</v>
      </c>
      <c r="B11" s="83" t="s">
        <v>238</v>
      </c>
      <c r="C11" s="93">
        <v>5550.02</v>
      </c>
    </row>
    <row r="12" spans="1:3" x14ac:dyDescent="0.2">
      <c r="A12" s="100">
        <v>2.5</v>
      </c>
      <c r="B12" s="83" t="s">
        <v>239</v>
      </c>
      <c r="C12" s="93">
        <v>34220</v>
      </c>
    </row>
    <row r="13" spans="1:3" x14ac:dyDescent="0.2">
      <c r="A13" s="100">
        <v>2.6</v>
      </c>
      <c r="B13" s="83" t="s">
        <v>240</v>
      </c>
      <c r="C13" s="93">
        <v>7376407.7599999998</v>
      </c>
    </row>
    <row r="14" spans="1:3" x14ac:dyDescent="0.2">
      <c r="A14" s="100">
        <v>2.7</v>
      </c>
      <c r="B14" s="83" t="s">
        <v>241</v>
      </c>
      <c r="C14" s="93">
        <v>0</v>
      </c>
    </row>
    <row r="15" spans="1:3" x14ac:dyDescent="0.2">
      <c r="A15" s="100">
        <v>2.8</v>
      </c>
      <c r="B15" s="83" t="s">
        <v>242</v>
      </c>
      <c r="C15" s="93">
        <v>2731381.06</v>
      </c>
    </row>
    <row r="16" spans="1:3" x14ac:dyDescent="0.2">
      <c r="A16" s="100">
        <v>2.9</v>
      </c>
      <c r="B16" s="83" t="s">
        <v>244</v>
      </c>
      <c r="C16" s="93">
        <v>0</v>
      </c>
    </row>
    <row r="17" spans="1:3" x14ac:dyDescent="0.2">
      <c r="A17" s="100" t="s">
        <v>540</v>
      </c>
      <c r="B17" s="83" t="s">
        <v>541</v>
      </c>
      <c r="C17" s="93">
        <v>0</v>
      </c>
    </row>
    <row r="18" spans="1:3" x14ac:dyDescent="0.2">
      <c r="A18" s="100" t="s">
        <v>570</v>
      </c>
      <c r="B18" s="83" t="s">
        <v>246</v>
      </c>
      <c r="C18" s="93">
        <v>29504</v>
      </c>
    </row>
    <row r="19" spans="1:3" x14ac:dyDescent="0.2">
      <c r="A19" s="100" t="s">
        <v>571</v>
      </c>
      <c r="B19" s="83" t="s">
        <v>542</v>
      </c>
      <c r="C19" s="93">
        <v>194313168.5</v>
      </c>
    </row>
    <row r="20" spans="1:3" x14ac:dyDescent="0.2">
      <c r="A20" s="100" t="s">
        <v>572</v>
      </c>
      <c r="B20" s="83" t="s">
        <v>543</v>
      </c>
      <c r="C20" s="93">
        <v>0</v>
      </c>
    </row>
    <row r="21" spans="1:3" x14ac:dyDescent="0.2">
      <c r="A21" s="100" t="s">
        <v>573</v>
      </c>
      <c r="B21" s="83" t="s">
        <v>544</v>
      </c>
      <c r="C21" s="93">
        <v>0</v>
      </c>
    </row>
    <row r="22" spans="1:3" x14ac:dyDescent="0.2">
      <c r="A22" s="100" t="s">
        <v>545</v>
      </c>
      <c r="B22" s="83" t="s">
        <v>546</v>
      </c>
      <c r="C22" s="93">
        <v>0</v>
      </c>
    </row>
    <row r="23" spans="1:3" x14ac:dyDescent="0.2">
      <c r="A23" s="100" t="s">
        <v>547</v>
      </c>
      <c r="B23" s="83" t="s">
        <v>548</v>
      </c>
      <c r="C23" s="93">
        <v>0</v>
      </c>
    </row>
    <row r="24" spans="1:3" x14ac:dyDescent="0.2">
      <c r="A24" s="100" t="s">
        <v>549</v>
      </c>
      <c r="B24" s="83" t="s">
        <v>550</v>
      </c>
      <c r="C24" s="93">
        <v>0</v>
      </c>
    </row>
    <row r="25" spans="1:3" x14ac:dyDescent="0.2">
      <c r="A25" s="100" t="s">
        <v>551</v>
      </c>
      <c r="B25" s="83" t="s">
        <v>552</v>
      </c>
      <c r="C25" s="93">
        <v>0</v>
      </c>
    </row>
    <row r="26" spans="1:3" x14ac:dyDescent="0.2">
      <c r="A26" s="100" t="s">
        <v>553</v>
      </c>
      <c r="B26" s="83" t="s">
        <v>554</v>
      </c>
      <c r="C26" s="93">
        <v>0</v>
      </c>
    </row>
    <row r="27" spans="1:3" x14ac:dyDescent="0.2">
      <c r="A27" s="100" t="s">
        <v>555</v>
      </c>
      <c r="B27" s="83" t="s">
        <v>556</v>
      </c>
      <c r="C27" s="93">
        <v>0</v>
      </c>
    </row>
    <row r="28" spans="1:3" x14ac:dyDescent="0.2">
      <c r="A28" s="100" t="s">
        <v>557</v>
      </c>
      <c r="B28" s="92" t="s">
        <v>558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559</v>
      </c>
      <c r="B30" s="97"/>
      <c r="C30" s="98">
        <f>SUM(C31:C37)</f>
        <v>9580751.9299999997</v>
      </c>
    </row>
    <row r="31" spans="1:3" x14ac:dyDescent="0.2">
      <c r="A31" s="100" t="s">
        <v>560</v>
      </c>
      <c r="B31" s="83" t="s">
        <v>438</v>
      </c>
      <c r="C31" s="93">
        <v>9580751.9299999997</v>
      </c>
    </row>
    <row r="32" spans="1:3" x14ac:dyDescent="0.2">
      <c r="A32" s="100" t="s">
        <v>561</v>
      </c>
      <c r="B32" s="83" t="s">
        <v>81</v>
      </c>
      <c r="C32" s="93">
        <v>0</v>
      </c>
    </row>
    <row r="33" spans="1:5" x14ac:dyDescent="0.2">
      <c r="A33" s="100" t="s">
        <v>562</v>
      </c>
      <c r="B33" s="83" t="s">
        <v>448</v>
      </c>
      <c r="C33" s="93">
        <v>0</v>
      </c>
    </row>
    <row r="34" spans="1:5" x14ac:dyDescent="0.2">
      <c r="A34" s="100" t="s">
        <v>563</v>
      </c>
      <c r="B34" s="83" t="s">
        <v>564</v>
      </c>
      <c r="C34" s="93">
        <v>0</v>
      </c>
    </row>
    <row r="35" spans="1:5" x14ac:dyDescent="0.2">
      <c r="A35" s="100" t="s">
        <v>565</v>
      </c>
      <c r="B35" s="83" t="s">
        <v>566</v>
      </c>
      <c r="C35" s="93">
        <v>0</v>
      </c>
    </row>
    <row r="36" spans="1:5" x14ac:dyDescent="0.2">
      <c r="A36" s="100" t="s">
        <v>567</v>
      </c>
      <c r="B36" s="83" t="s">
        <v>456</v>
      </c>
      <c r="C36" s="93">
        <v>0</v>
      </c>
    </row>
    <row r="37" spans="1:5" x14ac:dyDescent="0.2">
      <c r="A37" s="100" t="s">
        <v>568</v>
      </c>
      <c r="B37" s="92" t="s">
        <v>569</v>
      </c>
      <c r="C37" s="99">
        <v>0</v>
      </c>
    </row>
    <row r="38" spans="1:5" x14ac:dyDescent="0.2">
      <c r="A38" s="85"/>
      <c r="B38" s="88"/>
      <c r="C38" s="89"/>
    </row>
    <row r="39" spans="1:5" x14ac:dyDescent="0.2">
      <c r="A39" s="90" t="s">
        <v>85</v>
      </c>
      <c r="B39" s="60"/>
      <c r="C39" s="61">
        <f>C5-C7+C30</f>
        <v>247238906.27000001</v>
      </c>
    </row>
    <row r="44" spans="1:5" ht="42" customHeight="1" x14ac:dyDescent="0.2">
      <c r="A44" s="167" t="s">
        <v>624</v>
      </c>
      <c r="B44" s="167"/>
      <c r="C44" s="167"/>
      <c r="D44" s="167"/>
      <c r="E44" s="167"/>
    </row>
  </sheetData>
  <mergeCells count="5">
    <mergeCell ref="A1:C1"/>
    <mergeCell ref="A2:C2"/>
    <mergeCell ref="A3:C3"/>
    <mergeCell ref="A4:C4"/>
    <mergeCell ref="A44:E4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zoomScale="110" zoomScaleNormal="110"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tr">
        <f>'Notas a los Edos Financieros'!A1</f>
        <v>MUNICIPIO DE SAN FELIPE</v>
      </c>
      <c r="B1" s="160"/>
      <c r="C1" s="160"/>
      <c r="D1" s="160"/>
      <c r="E1" s="160"/>
      <c r="F1" s="160"/>
      <c r="G1" s="29" t="s">
        <v>610</v>
      </c>
      <c r="H1" s="30">
        <f>'Notas a los Edos Financieros'!E1</f>
        <v>2020</v>
      </c>
    </row>
    <row r="2" spans="1:10" ht="18.95" customHeight="1" x14ac:dyDescent="0.2">
      <c r="A2" s="144" t="s">
        <v>620</v>
      </c>
      <c r="B2" s="160"/>
      <c r="C2" s="160"/>
      <c r="D2" s="160"/>
      <c r="E2" s="160"/>
      <c r="F2" s="160"/>
      <c r="G2" s="16" t="s">
        <v>614</v>
      </c>
      <c r="H2" s="30" t="str">
        <f>'Notas a los Edos Financieros'!E2</f>
        <v>ANUAL</v>
      </c>
    </row>
    <row r="3" spans="1:10" ht="18.95" customHeight="1" x14ac:dyDescent="0.2">
      <c r="A3" s="161" t="str">
        <f>'Notas a los Edos Financieros'!A3</f>
        <v>CORRESPONDIENTE DEL 1 DE ENERO AL 31 DE DICIEMBRE DEL 2020</v>
      </c>
      <c r="B3" s="162"/>
      <c r="C3" s="162"/>
      <c r="D3" s="162"/>
      <c r="E3" s="162"/>
      <c r="F3" s="162"/>
      <c r="G3" s="16" t="s">
        <v>615</v>
      </c>
      <c r="H3" s="30">
        <f>'Notas a los Edos Financieros'!E3</f>
        <v>4</v>
      </c>
    </row>
    <row r="4" spans="1:10" x14ac:dyDescent="0.2">
      <c r="A4" s="32" t="s">
        <v>194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146</v>
      </c>
      <c r="B7" s="34" t="s">
        <v>490</v>
      </c>
      <c r="C7" s="34" t="s">
        <v>179</v>
      </c>
      <c r="D7" s="34" t="s">
        <v>491</v>
      </c>
      <c r="E7" s="34" t="s">
        <v>492</v>
      </c>
      <c r="F7" s="34" t="s">
        <v>178</v>
      </c>
      <c r="G7" s="34" t="s">
        <v>124</v>
      </c>
      <c r="H7" s="34" t="s">
        <v>181</v>
      </c>
      <c r="I7" s="34" t="s">
        <v>182</v>
      </c>
      <c r="J7" s="34" t="s">
        <v>183</v>
      </c>
    </row>
    <row r="8" spans="1:10" s="46" customFormat="1" x14ac:dyDescent="0.2">
      <c r="A8" s="45">
        <v>7000</v>
      </c>
      <c r="B8" s="46" t="s">
        <v>125</v>
      </c>
    </row>
    <row r="9" spans="1:10" x14ac:dyDescent="0.2">
      <c r="A9" s="31">
        <v>7110</v>
      </c>
      <c r="B9" s="31" t="s">
        <v>124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123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122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121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120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119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118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117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116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115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114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113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112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111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110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109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108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107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106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105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104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103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102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101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100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99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97</v>
      </c>
    </row>
    <row r="36" spans="1:6" x14ac:dyDescent="0.2">
      <c r="A36" s="31">
        <v>8110</v>
      </c>
      <c r="B36" s="31" t="s">
        <v>96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95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94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93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92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91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90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89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ht="42" customHeight="1" x14ac:dyDescent="0.2">
      <c r="A44" s="166" t="s">
        <v>624</v>
      </c>
      <c r="B44" s="166"/>
      <c r="C44" s="166"/>
      <c r="D44" s="166"/>
      <c r="E44" s="166"/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44:E44"/>
  </mergeCells>
  <pageMargins left="0.7" right="0.7" top="0.75" bottom="0.75" header="0.3" footer="0.3"/>
  <pageSetup scale="50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>
      <selection activeCell="E3" sqref="E3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125</v>
      </c>
      <c r="B9" s="130"/>
      <c r="C9" s="130"/>
      <c r="D9" s="130"/>
    </row>
    <row r="10" spans="1:8" s="129" customFormat="1" ht="26.1" customHeight="1" x14ac:dyDescent="0.2">
      <c r="A10" s="132" t="s">
        <v>601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602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603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604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605</v>
      </c>
      <c r="B15" s="134" t="s">
        <v>41</v>
      </c>
    </row>
    <row r="16" spans="1:8" s="129" customFormat="1" ht="12.95" customHeight="1" x14ac:dyDescent="0.2">
      <c r="A16" s="133" t="s">
        <v>606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97</v>
      </c>
    </row>
    <row r="19" spans="1:4" s="129" customFormat="1" ht="12.95" customHeight="1" x14ac:dyDescent="0.2">
      <c r="A19" s="137" t="s">
        <v>607</v>
      </c>
    </row>
    <row r="20" spans="1:4" s="129" customFormat="1" ht="12.95" customHeight="1" x14ac:dyDescent="0.2">
      <c r="A20" s="137" t="s">
        <v>608</v>
      </c>
    </row>
    <row r="21" spans="1:4" s="129" customFormat="1" x14ac:dyDescent="0.2">
      <c r="A21" s="130"/>
    </row>
    <row r="22" spans="1:4" s="129" customFormat="1" x14ac:dyDescent="0.2">
      <c r="A22" s="130" t="s">
        <v>520</v>
      </c>
      <c r="B22" s="130"/>
      <c r="C22" s="130"/>
      <c r="D22" s="130"/>
    </row>
    <row r="23" spans="1:4" s="129" customFormat="1" x14ac:dyDescent="0.2">
      <c r="A23" s="130" t="s">
        <v>521</v>
      </c>
      <c r="B23" s="130"/>
      <c r="C23" s="130"/>
      <c r="D23" s="130"/>
    </row>
    <row r="24" spans="1:4" s="129" customFormat="1" x14ac:dyDescent="0.2">
      <c r="A24" s="130" t="s">
        <v>522</v>
      </c>
      <c r="B24" s="130"/>
      <c r="C24" s="130"/>
      <c r="D24" s="130"/>
    </row>
    <row r="25" spans="1:4" s="129" customFormat="1" x14ac:dyDescent="0.2">
      <c r="A25" s="130" t="s">
        <v>523</v>
      </c>
      <c r="B25" s="130"/>
      <c r="C25" s="130"/>
      <c r="D25" s="130"/>
    </row>
    <row r="26" spans="1:4" s="129" customFormat="1" x14ac:dyDescent="0.2">
      <c r="A26" s="130" t="s">
        <v>524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98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9"/>
  <sheetViews>
    <sheetView topLeftCell="A11" zoomScale="110" zoomScaleNormal="110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621</v>
      </c>
      <c r="B1" s="143"/>
      <c r="C1" s="143"/>
      <c r="D1" s="143"/>
      <c r="E1" s="143"/>
      <c r="F1" s="143"/>
      <c r="G1" s="16" t="s">
        <v>610</v>
      </c>
      <c r="H1" s="27">
        <v>2020</v>
      </c>
    </row>
    <row r="2" spans="1:8" s="18" customFormat="1" ht="18.95" customHeight="1" x14ac:dyDescent="0.25">
      <c r="A2" s="142" t="s">
        <v>613</v>
      </c>
      <c r="B2" s="143"/>
      <c r="C2" s="143"/>
      <c r="D2" s="143"/>
      <c r="E2" s="143"/>
      <c r="F2" s="143"/>
      <c r="G2" s="16" t="s">
        <v>614</v>
      </c>
      <c r="H2" s="27" t="str">
        <f>'Notas a los Edos Financieros'!E2</f>
        <v>ANUAL</v>
      </c>
    </row>
    <row r="3" spans="1:8" s="18" customFormat="1" ht="18.95" customHeight="1" x14ac:dyDescent="0.25">
      <c r="A3" s="142" t="s">
        <v>622</v>
      </c>
      <c r="B3" s="143"/>
      <c r="C3" s="143"/>
      <c r="D3" s="143"/>
      <c r="E3" s="143"/>
      <c r="F3" s="143"/>
      <c r="G3" s="16" t="s">
        <v>615</v>
      </c>
      <c r="H3" s="27">
        <v>4</v>
      </c>
    </row>
    <row r="4" spans="1:8" x14ac:dyDescent="0.2">
      <c r="A4" s="20" t="s">
        <v>194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153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146</v>
      </c>
      <c r="B7" s="23" t="s">
        <v>143</v>
      </c>
      <c r="C7" s="23" t="s">
        <v>144</v>
      </c>
      <c r="D7" s="23" t="s">
        <v>145</v>
      </c>
      <c r="E7" s="23"/>
      <c r="F7" s="23"/>
      <c r="G7" s="23"/>
      <c r="H7" s="23"/>
    </row>
    <row r="8" spans="1:8" x14ac:dyDescent="0.2">
      <c r="A8" s="24">
        <v>1114</v>
      </c>
      <c r="B8" s="22" t="s">
        <v>195</v>
      </c>
      <c r="C8" s="26">
        <v>0</v>
      </c>
    </row>
    <row r="9" spans="1:8" x14ac:dyDescent="0.2">
      <c r="A9" s="24">
        <v>1115</v>
      </c>
      <c r="B9" s="22" t="s">
        <v>196</v>
      </c>
      <c r="C9" s="26">
        <v>7245927.8600000003</v>
      </c>
    </row>
    <row r="10" spans="1:8" x14ac:dyDescent="0.2">
      <c r="A10" s="24">
        <v>1121</v>
      </c>
      <c r="B10" s="22" t="s">
        <v>197</v>
      </c>
      <c r="C10" s="26">
        <v>0</v>
      </c>
    </row>
    <row r="11" spans="1:8" x14ac:dyDescent="0.2">
      <c r="A11" s="24">
        <v>1211</v>
      </c>
      <c r="B11" s="22" t="s">
        <v>198</v>
      </c>
      <c r="C11" s="26">
        <v>0</v>
      </c>
    </row>
    <row r="13" spans="1:8" x14ac:dyDescent="0.2">
      <c r="A13" s="21" t="s">
        <v>154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146</v>
      </c>
      <c r="B14" s="23" t="s">
        <v>143</v>
      </c>
      <c r="C14" s="23" t="s">
        <v>144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185</v>
      </c>
    </row>
    <row r="15" spans="1:8" x14ac:dyDescent="0.2">
      <c r="A15" s="24">
        <v>1122</v>
      </c>
      <c r="B15" s="22" t="s">
        <v>199</v>
      </c>
      <c r="C15" s="26">
        <v>22659.74</v>
      </c>
      <c r="D15" s="26">
        <v>0.92</v>
      </c>
      <c r="E15" s="26">
        <v>18058.38</v>
      </c>
      <c r="F15" s="26">
        <v>17017.64</v>
      </c>
      <c r="G15" s="26">
        <v>21750.43</v>
      </c>
    </row>
    <row r="16" spans="1:8" x14ac:dyDescent="0.2">
      <c r="A16" s="24">
        <v>1124</v>
      </c>
      <c r="B16" s="22" t="s">
        <v>200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155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146</v>
      </c>
      <c r="B19" s="23" t="s">
        <v>143</v>
      </c>
      <c r="C19" s="23" t="s">
        <v>144</v>
      </c>
      <c r="D19" s="23" t="s">
        <v>201</v>
      </c>
      <c r="E19" s="23" t="s">
        <v>202</v>
      </c>
      <c r="F19" s="23" t="s">
        <v>203</v>
      </c>
      <c r="G19" s="23" t="s">
        <v>204</v>
      </c>
      <c r="H19" s="23" t="s">
        <v>205</v>
      </c>
    </row>
    <row r="20" spans="1:8" x14ac:dyDescent="0.2">
      <c r="A20" s="24">
        <v>1123</v>
      </c>
      <c r="B20" s="22" t="s">
        <v>206</v>
      </c>
      <c r="C20" s="26">
        <v>4034845.9</v>
      </c>
      <c r="D20" s="26">
        <v>4034845.9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207</v>
      </c>
      <c r="C21" s="26">
        <v>6294.73</v>
      </c>
      <c r="D21" s="26">
        <v>6294.73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583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584</v>
      </c>
      <c r="C23" s="26">
        <v>339647.99</v>
      </c>
      <c r="D23" s="26">
        <v>339647.99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208</v>
      </c>
      <c r="C24" s="26">
        <v>971133.48</v>
      </c>
      <c r="D24" s="26">
        <v>971133.48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209</v>
      </c>
      <c r="C25" s="26">
        <v>1238991.08</v>
      </c>
      <c r="D25" s="26">
        <v>1238991.08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211</v>
      </c>
      <c r="C27" s="26">
        <v>24823168.579999998</v>
      </c>
      <c r="D27" s="26">
        <v>24823168.579999998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212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585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146</v>
      </c>
      <c r="B31" s="23" t="s">
        <v>143</v>
      </c>
      <c r="C31" s="23" t="s">
        <v>144</v>
      </c>
      <c r="D31" s="23" t="s">
        <v>158</v>
      </c>
      <c r="E31" s="23" t="s">
        <v>157</v>
      </c>
      <c r="F31" s="23" t="s">
        <v>213</v>
      </c>
      <c r="G31" s="23" t="s">
        <v>160</v>
      </c>
      <c r="H31" s="23"/>
    </row>
    <row r="32" spans="1:8" x14ac:dyDescent="0.2">
      <c r="A32" s="24">
        <v>1140</v>
      </c>
      <c r="B32" s="22" t="s">
        <v>214</v>
      </c>
      <c r="C32" s="26">
        <f>SUM(C33:C37)</f>
        <v>0</v>
      </c>
    </row>
    <row r="33" spans="1:8" x14ac:dyDescent="0.2">
      <c r="A33" s="24">
        <v>1141</v>
      </c>
      <c r="B33" s="22" t="s">
        <v>215</v>
      </c>
      <c r="C33" s="26">
        <v>0</v>
      </c>
    </row>
    <row r="34" spans="1:8" x14ac:dyDescent="0.2">
      <c r="A34" s="24">
        <v>1142</v>
      </c>
      <c r="B34" s="22" t="s">
        <v>216</v>
      </c>
      <c r="C34" s="26">
        <v>0</v>
      </c>
    </row>
    <row r="35" spans="1:8" x14ac:dyDescent="0.2">
      <c r="A35" s="24">
        <v>1143</v>
      </c>
      <c r="B35" s="22" t="s">
        <v>217</v>
      </c>
      <c r="C35" s="26">
        <v>0</v>
      </c>
    </row>
    <row r="36" spans="1:8" x14ac:dyDescent="0.2">
      <c r="A36" s="24">
        <v>1144</v>
      </c>
      <c r="B36" s="22" t="s">
        <v>218</v>
      </c>
      <c r="C36" s="26">
        <v>0</v>
      </c>
    </row>
    <row r="37" spans="1:8" x14ac:dyDescent="0.2">
      <c r="A37" s="24">
        <v>1145</v>
      </c>
      <c r="B37" s="22" t="s">
        <v>219</v>
      </c>
      <c r="C37" s="26">
        <v>0</v>
      </c>
    </row>
    <row r="39" spans="1:8" x14ac:dyDescent="0.2">
      <c r="A39" s="21" t="s">
        <v>220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146</v>
      </c>
      <c r="B40" s="23" t="s">
        <v>143</v>
      </c>
      <c r="C40" s="23" t="s">
        <v>144</v>
      </c>
      <c r="D40" s="23" t="s">
        <v>156</v>
      </c>
      <c r="E40" s="23" t="s">
        <v>159</v>
      </c>
      <c r="F40" s="23" t="s">
        <v>221</v>
      </c>
      <c r="G40" s="23"/>
      <c r="H40" s="23"/>
    </row>
    <row r="41" spans="1:8" x14ac:dyDescent="0.2">
      <c r="A41" s="24">
        <v>1150</v>
      </c>
      <c r="B41" s="22" t="s">
        <v>222</v>
      </c>
      <c r="C41" s="26">
        <f>C42</f>
        <v>0</v>
      </c>
    </row>
    <row r="42" spans="1:8" x14ac:dyDescent="0.2">
      <c r="A42" s="24">
        <v>1151</v>
      </c>
      <c r="B42" s="22" t="s">
        <v>223</v>
      </c>
      <c r="C42" s="26">
        <v>0</v>
      </c>
    </row>
    <row r="44" spans="1:8" ht="42" customHeight="1" x14ac:dyDescent="0.2">
      <c r="A44" s="170" t="s">
        <v>624</v>
      </c>
      <c r="B44" s="170"/>
      <c r="C44" s="170"/>
      <c r="D44" s="170"/>
      <c r="E44" s="170"/>
      <c r="F44" s="21"/>
      <c r="G44" s="21"/>
      <c r="H44" s="21"/>
    </row>
    <row r="45" spans="1:8" x14ac:dyDescent="0.2">
      <c r="A45" s="23" t="s">
        <v>146</v>
      </c>
      <c r="B45" s="23" t="s">
        <v>143</v>
      </c>
      <c r="C45" s="23" t="s">
        <v>144</v>
      </c>
      <c r="D45" s="23" t="s">
        <v>145</v>
      </c>
      <c r="E45" s="23" t="s">
        <v>205</v>
      </c>
      <c r="F45" s="23"/>
      <c r="G45" s="23"/>
      <c r="H45" s="23"/>
    </row>
    <row r="46" spans="1:8" x14ac:dyDescent="0.2">
      <c r="A46" s="24">
        <v>1213</v>
      </c>
      <c r="B46" s="22" t="s">
        <v>224</v>
      </c>
      <c r="C46" s="26">
        <v>0</v>
      </c>
    </row>
    <row r="48" spans="1:8" x14ac:dyDescent="0.2">
      <c r="A48" s="21" t="s">
        <v>161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146</v>
      </c>
      <c r="B49" s="23" t="s">
        <v>143</v>
      </c>
      <c r="C49" s="23" t="s">
        <v>144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225</v>
      </c>
      <c r="C50" s="26">
        <v>0</v>
      </c>
    </row>
    <row r="52" spans="1:9" x14ac:dyDescent="0.2">
      <c r="A52" s="21" t="s">
        <v>165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146</v>
      </c>
      <c r="B53" s="23" t="s">
        <v>143</v>
      </c>
      <c r="C53" s="23" t="s">
        <v>144</v>
      </c>
      <c r="D53" s="23" t="s">
        <v>162</v>
      </c>
      <c r="E53" s="23" t="s">
        <v>163</v>
      </c>
      <c r="F53" s="23" t="s">
        <v>156</v>
      </c>
      <c r="G53" s="23" t="s">
        <v>226</v>
      </c>
      <c r="H53" s="23" t="s">
        <v>164</v>
      </c>
      <c r="I53" s="23" t="s">
        <v>227</v>
      </c>
    </row>
    <row r="54" spans="1:9" x14ac:dyDescent="0.2">
      <c r="A54" s="24">
        <v>1230</v>
      </c>
      <c r="B54" s="22" t="s">
        <v>228</v>
      </c>
      <c r="C54" s="26">
        <f>SUM(C55:C61)</f>
        <v>582042886.11000001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229</v>
      </c>
      <c r="C55" s="26">
        <v>50277620.460000001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230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231</v>
      </c>
      <c r="C57" s="26">
        <v>39132842.219999999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232</v>
      </c>
      <c r="C58" s="26">
        <v>3740093.71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233</v>
      </c>
      <c r="C59" s="26">
        <v>478103136.38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234</v>
      </c>
      <c r="C60" s="26">
        <v>10789193.34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235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236</v>
      </c>
      <c r="C62" s="26">
        <f>SUM(C63:C70)</f>
        <v>75212184.269999981</v>
      </c>
      <c r="D62" s="26">
        <f t="shared" ref="D62:E62" si="0">SUM(D63:D70)</f>
        <v>7466028.7599999998</v>
      </c>
      <c r="E62" s="26">
        <f t="shared" si="0"/>
        <v>-47606159.969999999</v>
      </c>
    </row>
    <row r="63" spans="1:9" x14ac:dyDescent="0.2">
      <c r="A63" s="24">
        <v>1241</v>
      </c>
      <c r="B63" s="22" t="s">
        <v>237</v>
      </c>
      <c r="C63" s="26">
        <v>10514505.73</v>
      </c>
      <c r="D63" s="26">
        <v>918704</v>
      </c>
      <c r="E63" s="26">
        <v>-5915084.9199999999</v>
      </c>
    </row>
    <row r="64" spans="1:9" x14ac:dyDescent="0.2">
      <c r="A64" s="24">
        <v>1242</v>
      </c>
      <c r="B64" s="22" t="s">
        <v>238</v>
      </c>
      <c r="C64" s="26">
        <v>2268880.5</v>
      </c>
      <c r="D64" s="26">
        <v>328933.7</v>
      </c>
      <c r="E64" s="26">
        <v>-978234.12</v>
      </c>
    </row>
    <row r="65" spans="1:9" x14ac:dyDescent="0.2">
      <c r="A65" s="24">
        <v>1243</v>
      </c>
      <c r="B65" s="22" t="s">
        <v>239</v>
      </c>
      <c r="C65" s="26">
        <v>105491.82</v>
      </c>
      <c r="D65" s="26">
        <v>12042.3</v>
      </c>
      <c r="E65" s="26">
        <v>-31263.61</v>
      </c>
    </row>
    <row r="66" spans="1:9" x14ac:dyDescent="0.2">
      <c r="A66" s="24">
        <v>1244</v>
      </c>
      <c r="B66" s="22" t="s">
        <v>240</v>
      </c>
      <c r="C66" s="26">
        <v>51441505.409999996</v>
      </c>
      <c r="D66" s="26">
        <v>5431702.0999999996</v>
      </c>
      <c r="E66" s="26">
        <v>-37146692.07</v>
      </c>
    </row>
    <row r="67" spans="1:9" x14ac:dyDescent="0.2">
      <c r="A67" s="24">
        <v>1245</v>
      </c>
      <c r="B67" s="22" t="s">
        <v>241</v>
      </c>
      <c r="C67" s="26">
        <v>1793075.22</v>
      </c>
      <c r="D67" s="26">
        <v>63770.18</v>
      </c>
      <c r="E67" s="26">
        <v>-374605.75</v>
      </c>
    </row>
    <row r="68" spans="1:9" x14ac:dyDescent="0.2">
      <c r="A68" s="24">
        <v>1246</v>
      </c>
      <c r="B68" s="22" t="s">
        <v>242</v>
      </c>
      <c r="C68" s="26">
        <v>8501731.4299999997</v>
      </c>
      <c r="D68" s="26">
        <v>710876.48</v>
      </c>
      <c r="E68" s="26">
        <v>-3160279.5</v>
      </c>
    </row>
    <row r="69" spans="1:9" x14ac:dyDescent="0.2">
      <c r="A69" s="24">
        <v>1247</v>
      </c>
      <c r="B69" s="22" t="s">
        <v>243</v>
      </c>
      <c r="C69" s="26">
        <v>283244.15999999997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244</v>
      </c>
      <c r="C70" s="26">
        <v>303750</v>
      </c>
      <c r="D70" s="26">
        <v>0</v>
      </c>
      <c r="E70" s="26">
        <v>0</v>
      </c>
    </row>
    <row r="72" spans="1:9" x14ac:dyDescent="0.2">
      <c r="A72" s="21" t="s">
        <v>166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146</v>
      </c>
      <c r="B73" s="23" t="s">
        <v>143</v>
      </c>
      <c r="C73" s="23" t="s">
        <v>144</v>
      </c>
      <c r="D73" s="23" t="s">
        <v>167</v>
      </c>
      <c r="E73" s="23" t="s">
        <v>245</v>
      </c>
      <c r="F73" s="23" t="s">
        <v>156</v>
      </c>
      <c r="G73" s="23" t="s">
        <v>226</v>
      </c>
      <c r="H73" s="23" t="s">
        <v>164</v>
      </c>
      <c r="I73" s="23" t="s">
        <v>227</v>
      </c>
    </row>
    <row r="74" spans="1:9" x14ac:dyDescent="0.2">
      <c r="A74" s="24">
        <v>1250</v>
      </c>
      <c r="B74" s="22" t="s">
        <v>246</v>
      </c>
      <c r="C74" s="26">
        <f>SUM(C75:C79)</f>
        <v>1599396.83</v>
      </c>
      <c r="D74" s="26">
        <f>SUM(D75:D79)</f>
        <v>155319.37</v>
      </c>
      <c r="E74" s="26">
        <f>SUM(E75:E79)</f>
        <v>0</v>
      </c>
    </row>
    <row r="75" spans="1:9" x14ac:dyDescent="0.2">
      <c r="A75" s="24">
        <v>1251</v>
      </c>
      <c r="B75" s="22" t="s">
        <v>247</v>
      </c>
      <c r="C75" s="26">
        <v>1528171.53</v>
      </c>
      <c r="D75" s="26">
        <v>151147.24</v>
      </c>
      <c r="E75" s="26">
        <v>0</v>
      </c>
    </row>
    <row r="76" spans="1:9" x14ac:dyDescent="0.2">
      <c r="A76" s="24">
        <v>1252</v>
      </c>
      <c r="B76" s="22" t="s">
        <v>248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249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250</v>
      </c>
      <c r="C78" s="26">
        <v>71225.3</v>
      </c>
      <c r="D78" s="26">
        <v>4172.13</v>
      </c>
      <c r="E78" s="26">
        <v>0</v>
      </c>
    </row>
    <row r="79" spans="1:9" x14ac:dyDescent="0.2">
      <c r="A79" s="24">
        <v>1259</v>
      </c>
      <c r="B79" s="22" t="s">
        <v>251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252</v>
      </c>
      <c r="C80" s="26">
        <f>SUM(C81:C86)</f>
        <v>41621.93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253</v>
      </c>
      <c r="C81" s="26">
        <v>41621.93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254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255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256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257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258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168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146</v>
      </c>
      <c r="B89" s="23" t="s">
        <v>143</v>
      </c>
      <c r="C89" s="23" t="s">
        <v>144</v>
      </c>
      <c r="D89" s="23" t="s">
        <v>259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260</v>
      </c>
      <c r="C90" s="26">
        <f>SUM(C91:C92)</f>
        <v>0</v>
      </c>
    </row>
    <row r="91" spans="1:8" x14ac:dyDescent="0.2">
      <c r="A91" s="24">
        <v>1161</v>
      </c>
      <c r="B91" s="22" t="s">
        <v>261</v>
      </c>
      <c r="C91" s="26">
        <v>0</v>
      </c>
    </row>
    <row r="92" spans="1:8" x14ac:dyDescent="0.2">
      <c r="A92" s="24">
        <v>1162</v>
      </c>
      <c r="B92" s="22" t="s">
        <v>262</v>
      </c>
      <c r="C92" s="26">
        <v>0</v>
      </c>
    </row>
    <row r="94" spans="1:8" x14ac:dyDescent="0.2">
      <c r="A94" s="21" t="s">
        <v>586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146</v>
      </c>
      <c r="B95" s="23" t="s">
        <v>143</v>
      </c>
      <c r="C95" s="23" t="s">
        <v>144</v>
      </c>
      <c r="D95" s="23" t="s">
        <v>205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595</v>
      </c>
      <c r="C96" s="26">
        <f>SUM(C97:C100)</f>
        <v>0</v>
      </c>
    </row>
    <row r="97" spans="1:8" x14ac:dyDescent="0.2">
      <c r="A97" s="24">
        <v>1191</v>
      </c>
      <c r="B97" s="22" t="s">
        <v>587</v>
      </c>
      <c r="C97" s="26">
        <v>0</v>
      </c>
    </row>
    <row r="98" spans="1:8" x14ac:dyDescent="0.2">
      <c r="A98" s="24">
        <v>1192</v>
      </c>
      <c r="B98" s="22" t="s">
        <v>588</v>
      </c>
      <c r="C98" s="26">
        <v>0</v>
      </c>
    </row>
    <row r="99" spans="1:8" x14ac:dyDescent="0.2">
      <c r="A99" s="24">
        <v>1193</v>
      </c>
      <c r="B99" s="22" t="s">
        <v>589</v>
      </c>
      <c r="C99" s="26">
        <v>0</v>
      </c>
    </row>
    <row r="100" spans="1:8" x14ac:dyDescent="0.2">
      <c r="A100" s="24">
        <v>1194</v>
      </c>
      <c r="B100" s="22" t="s">
        <v>590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146</v>
      </c>
      <c r="B102" s="23" t="s">
        <v>143</v>
      </c>
      <c r="C102" s="23" t="s">
        <v>144</v>
      </c>
      <c r="D102" s="23" t="s">
        <v>205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263</v>
      </c>
      <c r="C103" s="26">
        <f>SUM(C104:C106)</f>
        <v>0</v>
      </c>
    </row>
    <row r="104" spans="1:8" x14ac:dyDescent="0.2">
      <c r="A104" s="24">
        <v>1291</v>
      </c>
      <c r="B104" s="22" t="s">
        <v>264</v>
      </c>
      <c r="C104" s="26">
        <v>0</v>
      </c>
    </row>
    <row r="105" spans="1:8" x14ac:dyDescent="0.2">
      <c r="A105" s="24">
        <v>1292</v>
      </c>
      <c r="B105" s="22" t="s">
        <v>265</v>
      </c>
      <c r="C105" s="26">
        <v>0</v>
      </c>
    </row>
    <row r="106" spans="1:8" x14ac:dyDescent="0.2">
      <c r="A106" s="24">
        <v>1293</v>
      </c>
      <c r="B106" s="22" t="s">
        <v>266</v>
      </c>
      <c r="C106" s="26">
        <v>0</v>
      </c>
    </row>
    <row r="108" spans="1:8" x14ac:dyDescent="0.2">
      <c r="A108" s="21" t="s">
        <v>170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146</v>
      </c>
      <c r="B109" s="23" t="s">
        <v>143</v>
      </c>
      <c r="C109" s="23" t="s">
        <v>144</v>
      </c>
      <c r="D109" s="23" t="s">
        <v>201</v>
      </c>
      <c r="E109" s="23" t="s">
        <v>202</v>
      </c>
      <c r="F109" s="23" t="s">
        <v>203</v>
      </c>
      <c r="G109" s="23" t="s">
        <v>267</v>
      </c>
      <c r="H109" s="23" t="s">
        <v>268</v>
      </c>
    </row>
    <row r="110" spans="1:8" x14ac:dyDescent="0.2">
      <c r="A110" s="24">
        <v>2110</v>
      </c>
      <c r="B110" s="22" t="s">
        <v>269</v>
      </c>
      <c r="C110" s="26">
        <f>SUM(C111:C119)</f>
        <v>7553635.5300000012</v>
      </c>
      <c r="D110" s="26">
        <f>SUM(D111:D119)</f>
        <v>7553635.5300000012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270</v>
      </c>
      <c r="C111" s="26">
        <v>1602469.38</v>
      </c>
      <c r="D111" s="26">
        <f>C111</f>
        <v>1602469.38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271</v>
      </c>
      <c r="C112" s="26">
        <v>1150317.7</v>
      </c>
      <c r="D112" s="26">
        <f t="shared" ref="D112:D119" si="1">C112</f>
        <v>1150317.7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272</v>
      </c>
      <c r="C113" s="26">
        <v>239773.61</v>
      </c>
      <c r="D113" s="26">
        <f t="shared" si="1"/>
        <v>239773.61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273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274</v>
      </c>
      <c r="C115" s="26">
        <v>275206.76</v>
      </c>
      <c r="D115" s="26">
        <f t="shared" si="1"/>
        <v>275206.76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275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276</v>
      </c>
      <c r="C117" s="26">
        <v>1952218.35</v>
      </c>
      <c r="D117" s="26">
        <f t="shared" si="1"/>
        <v>1952218.35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277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278</v>
      </c>
      <c r="C119" s="26">
        <v>2333649.73</v>
      </c>
      <c r="D119" s="26">
        <f t="shared" si="1"/>
        <v>2333649.73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279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280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281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282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171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146</v>
      </c>
      <c r="B126" s="23" t="s">
        <v>143</v>
      </c>
      <c r="C126" s="23" t="s">
        <v>144</v>
      </c>
      <c r="D126" s="23" t="s">
        <v>147</v>
      </c>
      <c r="E126" s="23" t="s">
        <v>205</v>
      </c>
      <c r="F126" s="23"/>
      <c r="G126" s="23"/>
      <c r="H126" s="23"/>
    </row>
    <row r="127" spans="1:8" x14ac:dyDescent="0.2">
      <c r="A127" s="24">
        <v>2160</v>
      </c>
      <c r="B127" s="22" t="s">
        <v>283</v>
      </c>
      <c r="C127" s="26">
        <f>SUM(C128:C133)</f>
        <v>0</v>
      </c>
    </row>
    <row r="128" spans="1:8" x14ac:dyDescent="0.2">
      <c r="A128" s="24">
        <v>2161</v>
      </c>
      <c r="B128" s="22" t="s">
        <v>284</v>
      </c>
      <c r="C128" s="26">
        <v>0</v>
      </c>
    </row>
    <row r="129" spans="1:8" x14ac:dyDescent="0.2">
      <c r="A129" s="24">
        <v>2162</v>
      </c>
      <c r="B129" s="22" t="s">
        <v>285</v>
      </c>
      <c r="C129" s="26">
        <v>0</v>
      </c>
    </row>
    <row r="130" spans="1:8" x14ac:dyDescent="0.2">
      <c r="A130" s="24">
        <v>2163</v>
      </c>
      <c r="B130" s="22" t="s">
        <v>286</v>
      </c>
      <c r="C130" s="26">
        <v>0</v>
      </c>
    </row>
    <row r="131" spans="1:8" x14ac:dyDescent="0.2">
      <c r="A131" s="24">
        <v>2164</v>
      </c>
      <c r="B131" s="22" t="s">
        <v>287</v>
      </c>
      <c r="C131" s="26">
        <v>0</v>
      </c>
    </row>
    <row r="132" spans="1:8" x14ac:dyDescent="0.2">
      <c r="A132" s="24">
        <v>2165</v>
      </c>
      <c r="B132" s="22" t="s">
        <v>288</v>
      </c>
      <c r="C132" s="26">
        <v>0</v>
      </c>
    </row>
    <row r="133" spans="1:8" x14ac:dyDescent="0.2">
      <c r="A133" s="24">
        <v>2166</v>
      </c>
      <c r="B133" s="22" t="s">
        <v>289</v>
      </c>
      <c r="C133" s="26">
        <v>0</v>
      </c>
    </row>
    <row r="134" spans="1:8" x14ac:dyDescent="0.2">
      <c r="A134" s="24">
        <v>2250</v>
      </c>
      <c r="B134" s="22" t="s">
        <v>290</v>
      </c>
      <c r="C134" s="26">
        <f>SUM(C135:C140)</f>
        <v>0</v>
      </c>
    </row>
    <row r="135" spans="1:8" x14ac:dyDescent="0.2">
      <c r="A135" s="24">
        <v>2251</v>
      </c>
      <c r="B135" s="22" t="s">
        <v>291</v>
      </c>
      <c r="C135" s="26">
        <v>0</v>
      </c>
    </row>
    <row r="136" spans="1:8" x14ac:dyDescent="0.2">
      <c r="A136" s="24">
        <v>2252</v>
      </c>
      <c r="B136" s="22" t="s">
        <v>292</v>
      </c>
      <c r="C136" s="26">
        <v>0</v>
      </c>
    </row>
    <row r="137" spans="1:8" x14ac:dyDescent="0.2">
      <c r="A137" s="24">
        <v>2253</v>
      </c>
      <c r="B137" s="22" t="s">
        <v>293</v>
      </c>
      <c r="C137" s="26">
        <v>0</v>
      </c>
    </row>
    <row r="138" spans="1:8" x14ac:dyDescent="0.2">
      <c r="A138" s="24">
        <v>2254</v>
      </c>
      <c r="B138" s="22" t="s">
        <v>294</v>
      </c>
      <c r="C138" s="26">
        <v>0</v>
      </c>
    </row>
    <row r="139" spans="1:8" x14ac:dyDescent="0.2">
      <c r="A139" s="24">
        <v>2255</v>
      </c>
      <c r="B139" s="22" t="s">
        <v>295</v>
      </c>
      <c r="C139" s="26">
        <v>0</v>
      </c>
    </row>
    <row r="140" spans="1:8" x14ac:dyDescent="0.2">
      <c r="A140" s="24">
        <v>2256</v>
      </c>
      <c r="B140" s="22" t="s">
        <v>296</v>
      </c>
      <c r="C140" s="26">
        <v>0</v>
      </c>
    </row>
    <row r="142" spans="1:8" x14ac:dyDescent="0.2">
      <c r="A142" s="21" t="s">
        <v>172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146</v>
      </c>
      <c r="B143" s="25" t="s">
        <v>143</v>
      </c>
      <c r="C143" s="25" t="s">
        <v>144</v>
      </c>
      <c r="D143" s="25" t="s">
        <v>147</v>
      </c>
      <c r="E143" s="25" t="s">
        <v>205</v>
      </c>
      <c r="F143" s="25"/>
      <c r="G143" s="25"/>
      <c r="H143" s="25"/>
    </row>
    <row r="144" spans="1:8" x14ac:dyDescent="0.2">
      <c r="A144" s="24">
        <v>2159</v>
      </c>
      <c r="B144" s="22" t="s">
        <v>297</v>
      </c>
      <c r="C144" s="26">
        <v>0</v>
      </c>
    </row>
    <row r="145" spans="1:3" x14ac:dyDescent="0.2">
      <c r="A145" s="24">
        <v>2199</v>
      </c>
      <c r="B145" s="22" t="s">
        <v>298</v>
      </c>
      <c r="C145" s="26">
        <v>0</v>
      </c>
    </row>
    <row r="146" spans="1:3" x14ac:dyDescent="0.2">
      <c r="A146" s="24">
        <v>2240</v>
      </c>
      <c r="B146" s="22" t="s">
        <v>299</v>
      </c>
      <c r="C146" s="26">
        <f>SUM(C147:C149)</f>
        <v>0</v>
      </c>
    </row>
    <row r="147" spans="1:3" x14ac:dyDescent="0.2">
      <c r="A147" s="24">
        <v>2241</v>
      </c>
      <c r="B147" s="22" t="s">
        <v>300</v>
      </c>
      <c r="C147" s="26">
        <v>0</v>
      </c>
    </row>
    <row r="148" spans="1:3" x14ac:dyDescent="0.2">
      <c r="A148" s="24">
        <v>2242</v>
      </c>
      <c r="B148" s="22" t="s">
        <v>301</v>
      </c>
      <c r="C148" s="26">
        <v>0</v>
      </c>
    </row>
    <row r="149" spans="1:3" x14ac:dyDescent="0.2">
      <c r="A149" s="24">
        <v>2249</v>
      </c>
      <c r="B149" s="22" t="s">
        <v>302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44:E44"/>
  </mergeCells>
  <pageMargins left="0.7" right="0.7" top="0.75" bottom="0.75" header="0.3" footer="0.3"/>
  <pageSetup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188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149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596</v>
      </c>
    </row>
    <row r="10" spans="1:2" ht="15" customHeight="1" x14ac:dyDescent="0.2">
      <c r="A10" s="113"/>
      <c r="B10" s="112" t="s">
        <v>597</v>
      </c>
    </row>
    <row r="11" spans="1:2" ht="15" customHeight="1" x14ac:dyDescent="0.2">
      <c r="A11" s="113"/>
      <c r="B11" s="112" t="s">
        <v>127</v>
      </c>
    </row>
    <row r="12" spans="1:2" ht="15" customHeight="1" x14ac:dyDescent="0.2">
      <c r="A12" s="113"/>
      <c r="B12" s="112" t="s">
        <v>126</v>
      </c>
    </row>
    <row r="13" spans="1:2" ht="15" customHeight="1" x14ac:dyDescent="0.2">
      <c r="A13" s="113"/>
      <c r="B13" s="112" t="s">
        <v>128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137</v>
      </c>
    </row>
    <row r="20" spans="1:2" x14ac:dyDescent="0.2">
      <c r="A20" s="113"/>
    </row>
    <row r="21" spans="1:2" ht="15" customHeight="1" x14ac:dyDescent="0.2">
      <c r="A21" s="111" t="s">
        <v>133</v>
      </c>
      <c r="B21" s="1" t="s">
        <v>186</v>
      </c>
    </row>
    <row r="22" spans="1:2" ht="15" customHeight="1" x14ac:dyDescent="0.2">
      <c r="A22" s="113"/>
      <c r="B22" s="117" t="s">
        <v>187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129</v>
      </c>
    </row>
    <row r="26" spans="1:2" ht="15" customHeight="1" x14ac:dyDescent="0.2">
      <c r="A26" s="113"/>
      <c r="B26" s="116" t="s">
        <v>130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136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131</v>
      </c>
    </row>
    <row r="37" spans="1:2" ht="15" customHeight="1" x14ac:dyDescent="0.2">
      <c r="A37" s="113"/>
      <c r="B37" s="112" t="s">
        <v>138</v>
      </c>
    </row>
    <row r="38" spans="1:2" ht="15" customHeight="1" x14ac:dyDescent="0.2">
      <c r="A38" s="113"/>
      <c r="B38" s="119" t="s">
        <v>189</v>
      </c>
    </row>
    <row r="39" spans="1:2" ht="15" customHeight="1" x14ac:dyDescent="0.2">
      <c r="A39" s="113"/>
      <c r="B39" s="112" t="s">
        <v>190</v>
      </c>
    </row>
    <row r="40" spans="1:2" ht="15" customHeight="1" x14ac:dyDescent="0.2">
      <c r="A40" s="113"/>
      <c r="B40" s="112" t="s">
        <v>134</v>
      </c>
    </row>
    <row r="41" spans="1:2" ht="15" customHeight="1" x14ac:dyDescent="0.2">
      <c r="A41" s="113"/>
      <c r="B41" s="112" t="s">
        <v>135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139</v>
      </c>
    </row>
    <row r="44" spans="1:2" ht="15" customHeight="1" x14ac:dyDescent="0.2">
      <c r="A44" s="113"/>
      <c r="B44" s="112" t="s">
        <v>142</v>
      </c>
    </row>
    <row r="45" spans="1:2" ht="15" customHeight="1" x14ac:dyDescent="0.2">
      <c r="A45" s="113"/>
      <c r="B45" s="119" t="s">
        <v>191</v>
      </c>
    </row>
    <row r="46" spans="1:2" ht="15" customHeight="1" x14ac:dyDescent="0.2">
      <c r="A46" s="113"/>
      <c r="B46" s="112" t="s">
        <v>192</v>
      </c>
    </row>
    <row r="47" spans="1:2" ht="15" customHeight="1" x14ac:dyDescent="0.2">
      <c r="A47" s="113"/>
      <c r="B47" s="112" t="s">
        <v>141</v>
      </c>
    </row>
    <row r="48" spans="1:2" ht="15" customHeight="1" x14ac:dyDescent="0.2">
      <c r="A48" s="113"/>
      <c r="B48" s="112" t="s">
        <v>140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169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1"/>
  <sheetViews>
    <sheetView topLeftCell="A11" zoomScale="110" zoomScaleNormal="110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621</v>
      </c>
      <c r="B1" s="140"/>
      <c r="C1" s="140"/>
      <c r="D1" s="16" t="s">
        <v>610</v>
      </c>
      <c r="E1" s="27">
        <v>2020</v>
      </c>
    </row>
    <row r="2" spans="1:5" s="18" customFormat="1" ht="18.95" customHeight="1" x14ac:dyDescent="0.25">
      <c r="A2" s="140" t="s">
        <v>616</v>
      </c>
      <c r="B2" s="140"/>
      <c r="C2" s="140"/>
      <c r="D2" s="16" t="s">
        <v>614</v>
      </c>
      <c r="E2" s="27" t="str">
        <f>'Notas a los Edos Financieros'!E2</f>
        <v>ANUAL</v>
      </c>
    </row>
    <row r="3" spans="1:5" s="18" customFormat="1" ht="18.95" customHeight="1" x14ac:dyDescent="0.25">
      <c r="A3" s="140" t="s">
        <v>622</v>
      </c>
      <c r="B3" s="140"/>
      <c r="C3" s="140"/>
      <c r="D3" s="16" t="s">
        <v>615</v>
      </c>
      <c r="E3" s="27">
        <v>4</v>
      </c>
    </row>
    <row r="4" spans="1:5" x14ac:dyDescent="0.2">
      <c r="A4" s="20" t="s">
        <v>194</v>
      </c>
      <c r="B4" s="21"/>
      <c r="C4" s="21"/>
      <c r="D4" s="21"/>
      <c r="E4" s="21"/>
    </row>
    <row r="6" spans="1:5" x14ac:dyDescent="0.2">
      <c r="A6" s="106" t="s">
        <v>575</v>
      </c>
      <c r="B6" s="49"/>
      <c r="C6" s="49"/>
      <c r="D6" s="49"/>
      <c r="E6" s="49"/>
    </row>
    <row r="7" spans="1:5" x14ac:dyDescent="0.2">
      <c r="A7" s="50" t="s">
        <v>146</v>
      </c>
      <c r="B7" s="50" t="s">
        <v>143</v>
      </c>
      <c r="C7" s="50" t="s">
        <v>144</v>
      </c>
      <c r="D7" s="50" t="s">
        <v>303</v>
      </c>
      <c r="E7" s="50"/>
    </row>
    <row r="8" spans="1:5" x14ac:dyDescent="0.2">
      <c r="A8" s="52">
        <v>4100</v>
      </c>
      <c r="B8" s="53" t="s">
        <v>304</v>
      </c>
      <c r="C8" s="57">
        <f>SUM(C9+C19+C25+C28+C34+C37+C46)</f>
        <v>33718334.930000007</v>
      </c>
      <c r="D8" s="102"/>
      <c r="E8" s="51"/>
    </row>
    <row r="9" spans="1:5" x14ac:dyDescent="0.2">
      <c r="A9" s="52">
        <v>4110</v>
      </c>
      <c r="B9" s="53" t="s">
        <v>305</v>
      </c>
      <c r="C9" s="57">
        <f>SUM(C10:C18)</f>
        <v>21746751.110000003</v>
      </c>
      <c r="D9" s="102"/>
      <c r="E9" s="51"/>
    </row>
    <row r="10" spans="1:5" x14ac:dyDescent="0.2">
      <c r="A10" s="52">
        <v>4111</v>
      </c>
      <c r="B10" s="53" t="s">
        <v>306</v>
      </c>
      <c r="C10" s="57">
        <v>39950</v>
      </c>
      <c r="D10" s="102"/>
      <c r="E10" s="51"/>
    </row>
    <row r="11" spans="1:5" x14ac:dyDescent="0.2">
      <c r="A11" s="52">
        <v>4112</v>
      </c>
      <c r="B11" s="53" t="s">
        <v>307</v>
      </c>
      <c r="C11" s="57">
        <v>18983833.43</v>
      </c>
      <c r="D11" s="102"/>
      <c r="E11" s="51"/>
    </row>
    <row r="12" spans="1:5" x14ac:dyDescent="0.2">
      <c r="A12" s="52">
        <v>4113</v>
      </c>
      <c r="B12" s="53" t="s">
        <v>308</v>
      </c>
      <c r="C12" s="57">
        <v>914493.67</v>
      </c>
      <c r="D12" s="102"/>
      <c r="E12" s="51"/>
    </row>
    <row r="13" spans="1:5" x14ac:dyDescent="0.2">
      <c r="A13" s="52">
        <v>4114</v>
      </c>
      <c r="B13" s="53" t="s">
        <v>309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310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311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312</v>
      </c>
      <c r="C16" s="57">
        <v>1808474.01</v>
      </c>
      <c r="D16" s="102"/>
      <c r="E16" s="51"/>
    </row>
    <row r="17" spans="1:5" ht="22.5" x14ac:dyDescent="0.2">
      <c r="A17" s="52">
        <v>4118</v>
      </c>
      <c r="B17" s="54" t="s">
        <v>493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313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314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315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494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316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317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318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319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320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495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321</v>
      </c>
      <c r="C28" s="57">
        <f>SUM(C29:C33)</f>
        <v>5599666.0800000001</v>
      </c>
      <c r="D28" s="102"/>
      <c r="E28" s="51"/>
    </row>
    <row r="29" spans="1:5" x14ac:dyDescent="0.2">
      <c r="A29" s="52">
        <v>4141</v>
      </c>
      <c r="B29" s="53" t="s">
        <v>322</v>
      </c>
      <c r="C29" s="57">
        <v>1073817.83</v>
      </c>
      <c r="D29" s="102"/>
      <c r="E29" s="51"/>
    </row>
    <row r="30" spans="1:5" x14ac:dyDescent="0.2">
      <c r="A30" s="52">
        <v>4143</v>
      </c>
      <c r="B30" s="53" t="s">
        <v>323</v>
      </c>
      <c r="C30" s="57">
        <v>4500441.66</v>
      </c>
      <c r="D30" s="102"/>
      <c r="E30" s="51"/>
    </row>
    <row r="31" spans="1:5" x14ac:dyDescent="0.2">
      <c r="A31" s="52">
        <v>4144</v>
      </c>
      <c r="B31" s="53" t="s">
        <v>324</v>
      </c>
      <c r="C31" s="57">
        <v>25406.59</v>
      </c>
      <c r="D31" s="102"/>
      <c r="E31" s="51"/>
    </row>
    <row r="32" spans="1:5" ht="22.5" x14ac:dyDescent="0.2">
      <c r="A32" s="52">
        <v>4145</v>
      </c>
      <c r="B32" s="54" t="s">
        <v>496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325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497</v>
      </c>
      <c r="C34" s="57">
        <f>SUM(C35:C36)</f>
        <v>3800735.37</v>
      </c>
      <c r="D34" s="102"/>
      <c r="E34" s="51"/>
    </row>
    <row r="35" spans="1:5" x14ac:dyDescent="0.2">
      <c r="A35" s="52">
        <v>4151</v>
      </c>
      <c r="B35" s="53" t="s">
        <v>497</v>
      </c>
      <c r="C35" s="57">
        <v>3800735.37</v>
      </c>
      <c r="D35" s="102"/>
      <c r="E35" s="51"/>
    </row>
    <row r="36" spans="1:5" ht="22.5" x14ac:dyDescent="0.2">
      <c r="A36" s="52">
        <v>4154</v>
      </c>
      <c r="B36" s="54" t="s">
        <v>498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499</v>
      </c>
      <c r="C37" s="57">
        <f>SUM(C38:C45)</f>
        <v>2571182.37</v>
      </c>
      <c r="D37" s="102"/>
      <c r="E37" s="51"/>
    </row>
    <row r="38" spans="1:5" x14ac:dyDescent="0.2">
      <c r="A38" s="52">
        <v>4161</v>
      </c>
      <c r="B38" s="53" t="s">
        <v>326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327</v>
      </c>
      <c r="C39" s="57">
        <v>1549040.77</v>
      </c>
      <c r="D39" s="102"/>
      <c r="E39" s="51"/>
    </row>
    <row r="40" spans="1:5" x14ac:dyDescent="0.2">
      <c r="A40" s="52">
        <v>4163</v>
      </c>
      <c r="B40" s="53" t="s">
        <v>328</v>
      </c>
      <c r="C40" s="57">
        <v>7456.24</v>
      </c>
      <c r="D40" s="102"/>
      <c r="E40" s="51"/>
    </row>
    <row r="41" spans="1:5" x14ac:dyDescent="0.2">
      <c r="A41" s="52">
        <v>4164</v>
      </c>
      <c r="B41" s="53" t="s">
        <v>329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330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500</v>
      </c>
      <c r="C43" s="57">
        <v>0</v>
      </c>
      <c r="D43" s="102"/>
      <c r="E43" s="51"/>
    </row>
    <row r="44" spans="1:5" ht="42" customHeight="1" x14ac:dyDescent="0.2">
      <c r="A44" s="169" t="s">
        <v>624</v>
      </c>
      <c r="B44" s="169"/>
      <c r="C44" s="169"/>
      <c r="D44" s="169"/>
      <c r="E44" s="169"/>
    </row>
    <row r="45" spans="1:5" x14ac:dyDescent="0.2">
      <c r="A45" s="52">
        <v>4169</v>
      </c>
      <c r="B45" s="53" t="s">
        <v>331</v>
      </c>
      <c r="C45" s="57">
        <v>1014685.36</v>
      </c>
      <c r="D45" s="102"/>
      <c r="E45" s="51"/>
    </row>
    <row r="46" spans="1:5" x14ac:dyDescent="0.2">
      <c r="A46" s="52">
        <v>4170</v>
      </c>
      <c r="B46" s="53" t="s">
        <v>501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502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503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504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505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506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507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508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509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574</v>
      </c>
      <c r="B56" s="49"/>
      <c r="C56" s="49"/>
      <c r="D56" s="49"/>
      <c r="E56" s="49"/>
    </row>
    <row r="57" spans="1:5" x14ac:dyDescent="0.2">
      <c r="A57" s="50" t="s">
        <v>146</v>
      </c>
      <c r="B57" s="50" t="s">
        <v>143</v>
      </c>
      <c r="C57" s="50" t="s">
        <v>144</v>
      </c>
      <c r="D57" s="50" t="s">
        <v>303</v>
      </c>
      <c r="E57" s="50"/>
    </row>
    <row r="58" spans="1:5" ht="33.75" x14ac:dyDescent="0.2">
      <c r="A58" s="52">
        <v>4200</v>
      </c>
      <c r="B58" s="54" t="s">
        <v>510</v>
      </c>
      <c r="C58" s="57">
        <f>+C59+C65</f>
        <v>403183679.61000001</v>
      </c>
      <c r="D58" s="102"/>
      <c r="E58" s="51"/>
    </row>
    <row r="59" spans="1:5" ht="22.5" x14ac:dyDescent="0.2">
      <c r="A59" s="52">
        <v>4210</v>
      </c>
      <c r="B59" s="54" t="s">
        <v>511</v>
      </c>
      <c r="C59" s="57">
        <f>SUM(C60:C64)</f>
        <v>403183679.61000001</v>
      </c>
      <c r="D59" s="102"/>
      <c r="E59" s="51"/>
    </row>
    <row r="60" spans="1:5" x14ac:dyDescent="0.2">
      <c r="A60" s="52">
        <v>4211</v>
      </c>
      <c r="B60" s="53" t="s">
        <v>332</v>
      </c>
      <c r="C60" s="57">
        <v>122517772.03</v>
      </c>
      <c r="D60" s="102"/>
      <c r="E60" s="51"/>
    </row>
    <row r="61" spans="1:5" x14ac:dyDescent="0.2">
      <c r="A61" s="52">
        <v>4212</v>
      </c>
      <c r="B61" s="53" t="s">
        <v>333</v>
      </c>
      <c r="C61" s="57">
        <v>208802509.09</v>
      </c>
      <c r="D61" s="102"/>
      <c r="E61" s="51"/>
    </row>
    <row r="62" spans="1:5" x14ac:dyDescent="0.2">
      <c r="A62" s="52">
        <v>4213</v>
      </c>
      <c r="B62" s="53" t="s">
        <v>334</v>
      </c>
      <c r="C62" s="57">
        <v>70564316.640000001</v>
      </c>
      <c r="D62" s="102"/>
      <c r="E62" s="51"/>
    </row>
    <row r="63" spans="1:5" x14ac:dyDescent="0.2">
      <c r="A63" s="52">
        <v>4214</v>
      </c>
      <c r="B63" s="53" t="s">
        <v>512</v>
      </c>
      <c r="C63" s="57">
        <v>1299081.8500000001</v>
      </c>
      <c r="D63" s="102"/>
      <c r="E63" s="51"/>
    </row>
    <row r="64" spans="1:5" x14ac:dyDescent="0.2">
      <c r="A64" s="52">
        <v>4215</v>
      </c>
      <c r="B64" s="53" t="s">
        <v>513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335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336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337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339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514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582</v>
      </c>
      <c r="B71" s="49"/>
      <c r="C71" s="49"/>
      <c r="D71" s="49"/>
      <c r="E71" s="49"/>
    </row>
    <row r="72" spans="1:5" x14ac:dyDescent="0.2">
      <c r="A72" s="50" t="s">
        <v>146</v>
      </c>
      <c r="B72" s="50" t="s">
        <v>143</v>
      </c>
      <c r="C72" s="50" t="s">
        <v>144</v>
      </c>
      <c r="D72" s="50" t="s">
        <v>147</v>
      </c>
      <c r="E72" s="50" t="s">
        <v>205</v>
      </c>
    </row>
    <row r="73" spans="1:5" x14ac:dyDescent="0.2">
      <c r="A73" s="56">
        <v>4300</v>
      </c>
      <c r="B73" s="53" t="s">
        <v>340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515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346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347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348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349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349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516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517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576</v>
      </c>
      <c r="B97" s="49"/>
      <c r="C97" s="49"/>
      <c r="D97" s="49"/>
      <c r="E97" s="49"/>
    </row>
    <row r="98" spans="1:5" x14ac:dyDescent="0.2">
      <c r="A98" s="50" t="s">
        <v>146</v>
      </c>
      <c r="B98" s="50" t="s">
        <v>143</v>
      </c>
      <c r="C98" s="50" t="s">
        <v>144</v>
      </c>
      <c r="D98" s="50" t="s">
        <v>356</v>
      </c>
      <c r="E98" s="50" t="s">
        <v>205</v>
      </c>
    </row>
    <row r="99" spans="1:5" x14ac:dyDescent="0.2">
      <c r="A99" s="56">
        <v>5000</v>
      </c>
      <c r="B99" s="53" t="s">
        <v>357</v>
      </c>
      <c r="C99" s="57">
        <f>C100+C128+C161+C171+C186+C219</f>
        <v>302504781.61000001</v>
      </c>
      <c r="D99" s="59">
        <v>1</v>
      </c>
      <c r="E99" s="58"/>
    </row>
    <row r="100" spans="1:5" x14ac:dyDescent="0.2">
      <c r="A100" s="56">
        <v>5100</v>
      </c>
      <c r="B100" s="53" t="s">
        <v>358</v>
      </c>
      <c r="C100" s="57">
        <f>C101+C108+C118</f>
        <v>171149861.39000002</v>
      </c>
      <c r="D100" s="59">
        <f>C100/$C$99</f>
        <v>0.56577572254924735</v>
      </c>
      <c r="E100" s="58"/>
    </row>
    <row r="101" spans="1:5" x14ac:dyDescent="0.2">
      <c r="A101" s="56">
        <v>5110</v>
      </c>
      <c r="B101" s="53" t="s">
        <v>359</v>
      </c>
      <c r="C101" s="57">
        <f>SUM(C102:C107)</f>
        <v>115042943.72000001</v>
      </c>
      <c r="D101" s="59">
        <f t="shared" ref="D101:D164" si="0">C101/$C$99</f>
        <v>0.38030124055466169</v>
      </c>
      <c r="E101" s="58"/>
    </row>
    <row r="102" spans="1:5" x14ac:dyDescent="0.2">
      <c r="A102" s="56">
        <v>5111</v>
      </c>
      <c r="B102" s="53" t="s">
        <v>360</v>
      </c>
      <c r="C102" s="57">
        <v>68867335.260000005</v>
      </c>
      <c r="D102" s="59">
        <f t="shared" si="0"/>
        <v>0.22765701386097836</v>
      </c>
      <c r="E102" s="58"/>
    </row>
    <row r="103" spans="1:5" x14ac:dyDescent="0.2">
      <c r="A103" s="56">
        <v>5112</v>
      </c>
      <c r="B103" s="53" t="s">
        <v>361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362</v>
      </c>
      <c r="C104" s="57">
        <v>9830513.6999999993</v>
      </c>
      <c r="D104" s="59">
        <f t="shared" si="0"/>
        <v>3.2497052270313694E-2</v>
      </c>
      <c r="E104" s="58"/>
    </row>
    <row r="105" spans="1:5" x14ac:dyDescent="0.2">
      <c r="A105" s="56">
        <v>5114</v>
      </c>
      <c r="B105" s="53" t="s">
        <v>363</v>
      </c>
      <c r="C105" s="57">
        <v>19760807.559999999</v>
      </c>
      <c r="D105" s="59">
        <f t="shared" si="0"/>
        <v>6.5323951095346111E-2</v>
      </c>
      <c r="E105" s="58"/>
    </row>
    <row r="106" spans="1:5" x14ac:dyDescent="0.2">
      <c r="A106" s="56">
        <v>5115</v>
      </c>
      <c r="B106" s="53" t="s">
        <v>364</v>
      </c>
      <c r="C106" s="57">
        <v>13220728.720000001</v>
      </c>
      <c r="D106" s="59">
        <f t="shared" si="0"/>
        <v>4.3704197499412213E-2</v>
      </c>
      <c r="E106" s="58"/>
    </row>
    <row r="107" spans="1:5" x14ac:dyDescent="0.2">
      <c r="A107" s="56">
        <v>5116</v>
      </c>
      <c r="B107" s="53" t="s">
        <v>365</v>
      </c>
      <c r="C107" s="57">
        <v>3363558.48</v>
      </c>
      <c r="D107" s="59">
        <f t="shared" si="0"/>
        <v>1.1119025828611264E-2</v>
      </c>
      <c r="E107" s="58"/>
    </row>
    <row r="108" spans="1:5" x14ac:dyDescent="0.2">
      <c r="A108" s="56">
        <v>5120</v>
      </c>
      <c r="B108" s="53" t="s">
        <v>366</v>
      </c>
      <c r="C108" s="57">
        <f>SUM(C109:C117)</f>
        <v>24033592.990000002</v>
      </c>
      <c r="D108" s="59">
        <f t="shared" si="0"/>
        <v>7.9448638339161756E-2</v>
      </c>
      <c r="E108" s="58"/>
    </row>
    <row r="109" spans="1:5" x14ac:dyDescent="0.2">
      <c r="A109" s="56">
        <v>5121</v>
      </c>
      <c r="B109" s="53" t="s">
        <v>367</v>
      </c>
      <c r="C109" s="57">
        <v>2029585.03</v>
      </c>
      <c r="D109" s="59">
        <f t="shared" si="0"/>
        <v>6.709265946799524E-3</v>
      </c>
      <c r="E109" s="58"/>
    </row>
    <row r="110" spans="1:5" x14ac:dyDescent="0.2">
      <c r="A110" s="56">
        <v>5122</v>
      </c>
      <c r="B110" s="53" t="s">
        <v>368</v>
      </c>
      <c r="C110" s="57">
        <v>480592.03</v>
      </c>
      <c r="D110" s="59">
        <f t="shared" si="0"/>
        <v>1.5887088707893433E-3</v>
      </c>
      <c r="E110" s="58"/>
    </row>
    <row r="111" spans="1:5" x14ac:dyDescent="0.2">
      <c r="A111" s="56">
        <v>5123</v>
      </c>
      <c r="B111" s="53" t="s">
        <v>369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370</v>
      </c>
      <c r="C112" s="57">
        <v>3929285.6</v>
      </c>
      <c r="D112" s="59">
        <f t="shared" si="0"/>
        <v>1.2989168564832062E-2</v>
      </c>
      <c r="E112" s="58"/>
    </row>
    <row r="113" spans="1:5" x14ac:dyDescent="0.2">
      <c r="A113" s="56">
        <v>5125</v>
      </c>
      <c r="B113" s="53" t="s">
        <v>371</v>
      </c>
      <c r="C113" s="57">
        <v>297599.90999999997</v>
      </c>
      <c r="D113" s="59">
        <f t="shared" si="0"/>
        <v>9.8378580469407726E-4</v>
      </c>
      <c r="E113" s="58"/>
    </row>
    <row r="114" spans="1:5" x14ac:dyDescent="0.2">
      <c r="A114" s="56">
        <v>5126</v>
      </c>
      <c r="B114" s="53" t="s">
        <v>372</v>
      </c>
      <c r="C114" s="57">
        <v>11972736.560000001</v>
      </c>
      <c r="D114" s="59">
        <f t="shared" si="0"/>
        <v>3.9578668794186797E-2</v>
      </c>
      <c r="E114" s="58"/>
    </row>
    <row r="115" spans="1:5" x14ac:dyDescent="0.2">
      <c r="A115" s="56">
        <v>5127</v>
      </c>
      <c r="B115" s="53" t="s">
        <v>373</v>
      </c>
      <c r="C115" s="57">
        <v>2395170.13</v>
      </c>
      <c r="D115" s="59">
        <f t="shared" si="0"/>
        <v>7.9177926287721922E-3</v>
      </c>
      <c r="E115" s="58"/>
    </row>
    <row r="116" spans="1:5" x14ac:dyDescent="0.2">
      <c r="A116" s="56">
        <v>5128</v>
      </c>
      <c r="B116" s="53" t="s">
        <v>374</v>
      </c>
      <c r="C116" s="57">
        <v>8200</v>
      </c>
      <c r="D116" s="59">
        <f t="shared" si="0"/>
        <v>2.7107009536701252E-5</v>
      </c>
      <c r="E116" s="58"/>
    </row>
    <row r="117" spans="1:5" x14ac:dyDescent="0.2">
      <c r="A117" s="56">
        <v>5129</v>
      </c>
      <c r="B117" s="53" t="s">
        <v>375</v>
      </c>
      <c r="C117" s="57">
        <v>2920423.73</v>
      </c>
      <c r="D117" s="59">
        <f t="shared" si="0"/>
        <v>9.6541407195510544E-3</v>
      </c>
      <c r="E117" s="58"/>
    </row>
    <row r="118" spans="1:5" x14ac:dyDescent="0.2">
      <c r="A118" s="56">
        <v>5130</v>
      </c>
      <c r="B118" s="53" t="s">
        <v>376</v>
      </c>
      <c r="C118" s="57">
        <f>SUM(C119:C127)</f>
        <v>32073324.679999996</v>
      </c>
      <c r="D118" s="59">
        <f t="shared" si="0"/>
        <v>0.10602584365542385</v>
      </c>
      <c r="E118" s="58"/>
    </row>
    <row r="119" spans="1:5" x14ac:dyDescent="0.2">
      <c r="A119" s="56">
        <v>5131</v>
      </c>
      <c r="B119" s="53" t="s">
        <v>377</v>
      </c>
      <c r="C119" s="57">
        <v>10811753.119999999</v>
      </c>
      <c r="D119" s="59">
        <f t="shared" si="0"/>
        <v>3.5740767674670673E-2</v>
      </c>
      <c r="E119" s="58"/>
    </row>
    <row r="120" spans="1:5" x14ac:dyDescent="0.2">
      <c r="A120" s="56">
        <v>5132</v>
      </c>
      <c r="B120" s="53" t="s">
        <v>378</v>
      </c>
      <c r="C120" s="57">
        <v>1412510.45</v>
      </c>
      <c r="D120" s="59">
        <f t="shared" si="0"/>
        <v>4.6693822242488024E-3</v>
      </c>
      <c r="E120" s="58"/>
    </row>
    <row r="121" spans="1:5" x14ac:dyDescent="0.2">
      <c r="A121" s="56">
        <v>5133</v>
      </c>
      <c r="B121" s="53" t="s">
        <v>379</v>
      </c>
      <c r="C121" s="57">
        <v>9734276.4000000004</v>
      </c>
      <c r="D121" s="59">
        <f t="shared" si="0"/>
        <v>3.2178917464351947E-2</v>
      </c>
      <c r="E121" s="58"/>
    </row>
    <row r="122" spans="1:5" x14ac:dyDescent="0.2">
      <c r="A122" s="56">
        <v>5134</v>
      </c>
      <c r="B122" s="53" t="s">
        <v>380</v>
      </c>
      <c r="C122" s="57">
        <v>2133277.4500000002</v>
      </c>
      <c r="D122" s="59">
        <f t="shared" si="0"/>
        <v>7.0520453879975289E-3</v>
      </c>
      <c r="E122" s="58"/>
    </row>
    <row r="123" spans="1:5" x14ac:dyDescent="0.2">
      <c r="A123" s="56">
        <v>5135</v>
      </c>
      <c r="B123" s="53" t="s">
        <v>381</v>
      </c>
      <c r="C123" s="57">
        <v>1417304.69</v>
      </c>
      <c r="D123" s="59">
        <f t="shared" si="0"/>
        <v>4.6852307010050503E-3</v>
      </c>
      <c r="E123" s="58"/>
    </row>
    <row r="124" spans="1:5" x14ac:dyDescent="0.2">
      <c r="A124" s="56">
        <v>5136</v>
      </c>
      <c r="B124" s="53" t="s">
        <v>382</v>
      </c>
      <c r="C124" s="57">
        <v>539244.07999999996</v>
      </c>
      <c r="D124" s="59">
        <f t="shared" si="0"/>
        <v>1.7825968803865477E-3</v>
      </c>
      <c r="E124" s="58"/>
    </row>
    <row r="125" spans="1:5" x14ac:dyDescent="0.2">
      <c r="A125" s="56">
        <v>5137</v>
      </c>
      <c r="B125" s="53" t="s">
        <v>383</v>
      </c>
      <c r="C125" s="57">
        <v>47737.47</v>
      </c>
      <c r="D125" s="59">
        <f t="shared" si="0"/>
        <v>1.5780732372536462E-4</v>
      </c>
      <c r="E125" s="58"/>
    </row>
    <row r="126" spans="1:5" x14ac:dyDescent="0.2">
      <c r="A126" s="56">
        <v>5138</v>
      </c>
      <c r="B126" s="53" t="s">
        <v>384</v>
      </c>
      <c r="C126" s="57">
        <v>910772.97</v>
      </c>
      <c r="D126" s="59">
        <f t="shared" si="0"/>
        <v>3.0107721443365515E-3</v>
      </c>
      <c r="E126" s="58"/>
    </row>
    <row r="127" spans="1:5" x14ac:dyDescent="0.2">
      <c r="A127" s="56">
        <v>5139</v>
      </c>
      <c r="B127" s="53" t="s">
        <v>385</v>
      </c>
      <c r="C127" s="57">
        <v>5066448.05</v>
      </c>
      <c r="D127" s="59">
        <f t="shared" si="0"/>
        <v>1.6748323854701399E-2</v>
      </c>
      <c r="E127" s="58"/>
    </row>
    <row r="128" spans="1:5" x14ac:dyDescent="0.2">
      <c r="A128" s="56">
        <v>5200</v>
      </c>
      <c r="B128" s="53" t="s">
        <v>386</v>
      </c>
      <c r="C128" s="57">
        <f>C129+C132+C135+C138+C143+C147+C150+C152+C158</f>
        <v>61755508.460000001</v>
      </c>
      <c r="D128" s="59">
        <f t="shared" si="0"/>
        <v>0.20414721424012863</v>
      </c>
      <c r="E128" s="58"/>
    </row>
    <row r="129" spans="1:5" x14ac:dyDescent="0.2">
      <c r="A129" s="56">
        <v>5210</v>
      </c>
      <c r="B129" s="53" t="s">
        <v>387</v>
      </c>
      <c r="C129" s="57">
        <f>SUM(C130:C131)</f>
        <v>14540012.720000001</v>
      </c>
      <c r="D129" s="59">
        <f t="shared" si="0"/>
        <v>4.8065397983511893E-2</v>
      </c>
      <c r="E129" s="58"/>
    </row>
    <row r="130" spans="1:5" x14ac:dyDescent="0.2">
      <c r="A130" s="56">
        <v>5211</v>
      </c>
      <c r="B130" s="53" t="s">
        <v>388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389</v>
      </c>
      <c r="C131" s="57">
        <v>14540012.720000001</v>
      </c>
      <c r="D131" s="59">
        <f t="shared" si="0"/>
        <v>4.8065397983511893E-2</v>
      </c>
      <c r="E131" s="58"/>
    </row>
    <row r="132" spans="1:5" x14ac:dyDescent="0.2">
      <c r="A132" s="56">
        <v>5220</v>
      </c>
      <c r="B132" s="53" t="s">
        <v>390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337</v>
      </c>
      <c r="C135" s="57">
        <f>SUM(C136:C137)</f>
        <v>8806478.9499999993</v>
      </c>
      <c r="D135" s="59">
        <f t="shared" si="0"/>
        <v>2.9111866936879123E-2</v>
      </c>
      <c r="E135" s="58"/>
    </row>
    <row r="136" spans="1:5" x14ac:dyDescent="0.2">
      <c r="A136" s="56">
        <v>5231</v>
      </c>
      <c r="B136" s="53" t="s">
        <v>393</v>
      </c>
      <c r="C136" s="57">
        <v>8806478.9499999993</v>
      </c>
      <c r="D136" s="59">
        <f t="shared" si="0"/>
        <v>2.9111866936879123E-2</v>
      </c>
      <c r="E136" s="58"/>
    </row>
    <row r="137" spans="1:5" x14ac:dyDescent="0.2">
      <c r="A137" s="56">
        <v>5232</v>
      </c>
      <c r="B137" s="53" t="s">
        <v>394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338</v>
      </c>
      <c r="C138" s="57">
        <f>SUM(C139:C142)</f>
        <v>30690001.389999997</v>
      </c>
      <c r="D138" s="59">
        <f t="shared" si="0"/>
        <v>0.10145294638537861</v>
      </c>
      <c r="E138" s="58"/>
    </row>
    <row r="139" spans="1:5" x14ac:dyDescent="0.2">
      <c r="A139" s="56">
        <v>5241</v>
      </c>
      <c r="B139" s="53" t="s">
        <v>395</v>
      </c>
      <c r="C139" s="57">
        <v>28439461.989999998</v>
      </c>
      <c r="D139" s="59">
        <f t="shared" si="0"/>
        <v>9.4013264314827164E-2</v>
      </c>
      <c r="E139" s="58"/>
    </row>
    <row r="140" spans="1:5" x14ac:dyDescent="0.2">
      <c r="A140" s="56">
        <v>5242</v>
      </c>
      <c r="B140" s="53" t="s">
        <v>396</v>
      </c>
      <c r="C140" s="57">
        <v>1496300</v>
      </c>
      <c r="D140" s="59">
        <f t="shared" si="0"/>
        <v>4.9463680938739126E-3</v>
      </c>
      <c r="E140" s="58"/>
    </row>
    <row r="141" spans="1:5" x14ac:dyDescent="0.2">
      <c r="A141" s="56">
        <v>5243</v>
      </c>
      <c r="B141" s="53" t="s">
        <v>397</v>
      </c>
      <c r="C141" s="57">
        <v>165934.38</v>
      </c>
      <c r="D141" s="59">
        <f t="shared" si="0"/>
        <v>5.4853473428373293E-4</v>
      </c>
      <c r="E141" s="58"/>
    </row>
    <row r="142" spans="1:5" x14ac:dyDescent="0.2">
      <c r="A142" s="56">
        <v>5244</v>
      </c>
      <c r="B142" s="53" t="s">
        <v>398</v>
      </c>
      <c r="C142" s="57">
        <v>588305.02</v>
      </c>
      <c r="D142" s="59">
        <f t="shared" si="0"/>
        <v>1.9447792423938075E-3</v>
      </c>
      <c r="E142" s="58"/>
    </row>
    <row r="143" spans="1:5" x14ac:dyDescent="0.2">
      <c r="A143" s="56">
        <v>5250</v>
      </c>
      <c r="B143" s="53" t="s">
        <v>339</v>
      </c>
      <c r="C143" s="57">
        <f>SUM(C144:C146)</f>
        <v>7227015.4000000004</v>
      </c>
      <c r="D143" s="59">
        <f t="shared" si="0"/>
        <v>2.389058236215693E-2</v>
      </c>
      <c r="E143" s="58"/>
    </row>
    <row r="144" spans="1:5" x14ac:dyDescent="0.2">
      <c r="A144" s="56">
        <v>5251</v>
      </c>
      <c r="B144" s="53" t="s">
        <v>399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400</v>
      </c>
      <c r="C145" s="57">
        <v>7227015.4000000004</v>
      </c>
      <c r="D145" s="59">
        <f t="shared" si="0"/>
        <v>2.389058236215693E-2</v>
      </c>
      <c r="E145" s="58"/>
    </row>
    <row r="146" spans="1:5" x14ac:dyDescent="0.2">
      <c r="A146" s="56">
        <v>5259</v>
      </c>
      <c r="B146" s="53" t="s">
        <v>401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406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407</v>
      </c>
      <c r="C152" s="57">
        <f>SUM(C153:C157)</f>
        <v>492000</v>
      </c>
      <c r="D152" s="59">
        <f t="shared" si="0"/>
        <v>1.6264205722020752E-3</v>
      </c>
      <c r="E152" s="58"/>
    </row>
    <row r="153" spans="1:5" x14ac:dyDescent="0.2">
      <c r="A153" s="56">
        <v>5281</v>
      </c>
      <c r="B153" s="53" t="s">
        <v>408</v>
      </c>
      <c r="C153" s="57">
        <v>492000</v>
      </c>
      <c r="D153" s="59">
        <f t="shared" si="0"/>
        <v>1.6264205722020752E-3</v>
      </c>
      <c r="E153" s="58"/>
    </row>
    <row r="154" spans="1:5" x14ac:dyDescent="0.2">
      <c r="A154" s="56">
        <v>5282</v>
      </c>
      <c r="B154" s="53" t="s">
        <v>409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416</v>
      </c>
      <c r="C161" s="57">
        <f>C162+C165+C168</f>
        <v>4752784.49</v>
      </c>
      <c r="D161" s="59">
        <f t="shared" si="0"/>
        <v>1.5711435914184856E-2</v>
      </c>
      <c r="E161" s="58"/>
    </row>
    <row r="162" spans="1:5" x14ac:dyDescent="0.2">
      <c r="A162" s="56">
        <v>5310</v>
      </c>
      <c r="B162" s="53" t="s">
        <v>332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417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418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419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334</v>
      </c>
      <c r="C168" s="57">
        <f>SUM(C169:C170)</f>
        <v>4752784.49</v>
      </c>
      <c r="D168" s="59">
        <f t="shared" si="1"/>
        <v>1.5711435914184856E-2</v>
      </c>
      <c r="E168" s="58"/>
    </row>
    <row r="169" spans="1:5" x14ac:dyDescent="0.2">
      <c r="A169" s="56">
        <v>5331</v>
      </c>
      <c r="B169" s="53" t="s">
        <v>421</v>
      </c>
      <c r="C169" s="57">
        <v>4752784.49</v>
      </c>
      <c r="D169" s="59">
        <f t="shared" si="1"/>
        <v>1.5711435914184856E-2</v>
      </c>
      <c r="E169" s="58"/>
    </row>
    <row r="170" spans="1:5" x14ac:dyDescent="0.2">
      <c r="A170" s="56">
        <v>5332</v>
      </c>
      <c r="B170" s="53" t="s">
        <v>422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426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427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428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429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436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437</v>
      </c>
      <c r="C186" s="57">
        <f>C187+C196+C199+C205+C207+C209</f>
        <v>9580751.9299999997</v>
      </c>
      <c r="D186" s="59">
        <f t="shared" si="1"/>
        <v>3.1671406577473041E-2</v>
      </c>
      <c r="E186" s="58"/>
    </row>
    <row r="187" spans="1:5" x14ac:dyDescent="0.2">
      <c r="A187" s="56">
        <v>5510</v>
      </c>
      <c r="B187" s="53" t="s">
        <v>438</v>
      </c>
      <c r="C187" s="57">
        <f>SUM(C188:C195)</f>
        <v>9580751.9299999997</v>
      </c>
      <c r="D187" s="59">
        <f t="shared" si="1"/>
        <v>3.1671406577473041E-2</v>
      </c>
      <c r="E187" s="58"/>
    </row>
    <row r="188" spans="1:5" x14ac:dyDescent="0.2">
      <c r="A188" s="56">
        <v>5511</v>
      </c>
      <c r="B188" s="53" t="s">
        <v>439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441</v>
      </c>
      <c r="C190" s="57">
        <v>1959403.8</v>
      </c>
      <c r="D190" s="59">
        <f t="shared" si="1"/>
        <v>6.4772655479083752E-3</v>
      </c>
      <c r="E190" s="58"/>
    </row>
    <row r="191" spans="1:5" x14ac:dyDescent="0.2">
      <c r="A191" s="56">
        <v>5514</v>
      </c>
      <c r="B191" s="53" t="s">
        <v>442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443</v>
      </c>
      <c r="C192" s="57">
        <v>7466028.7599999998</v>
      </c>
      <c r="D192" s="59">
        <f t="shared" si="1"/>
        <v>2.4680696682756808E-2</v>
      </c>
      <c r="E192" s="58"/>
    </row>
    <row r="193" spans="1:5" x14ac:dyDescent="0.2">
      <c r="A193" s="56">
        <v>5516</v>
      </c>
      <c r="B193" s="53" t="s">
        <v>444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445</v>
      </c>
      <c r="C194" s="57">
        <v>155319.37</v>
      </c>
      <c r="D194" s="59">
        <f t="shared" si="1"/>
        <v>5.1344434680785733E-4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446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447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448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449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456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457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458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459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518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519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55265875.340000004</v>
      </c>
      <c r="D219" s="59">
        <f t="shared" si="1"/>
        <v>0.18269422071896618</v>
      </c>
      <c r="E219" s="58"/>
    </row>
    <row r="220" spans="1:5" x14ac:dyDescent="0.2">
      <c r="A220" s="56">
        <v>5610</v>
      </c>
      <c r="B220" s="53" t="s">
        <v>464</v>
      </c>
      <c r="C220" s="57">
        <f>C221</f>
        <v>55265875.340000004</v>
      </c>
      <c r="D220" s="59">
        <f t="shared" si="1"/>
        <v>0.18269422071896618</v>
      </c>
      <c r="E220" s="58"/>
    </row>
    <row r="221" spans="1:5" x14ac:dyDescent="0.2">
      <c r="A221" s="56">
        <v>5611</v>
      </c>
      <c r="B221" s="53" t="s">
        <v>465</v>
      </c>
      <c r="C221" s="57">
        <v>55265875.340000004</v>
      </c>
      <c r="D221" s="59">
        <f t="shared" si="1"/>
        <v>0.18269422071896618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44:E44"/>
  </mergeCells>
  <pageMargins left="0.7" right="0.7" top="0.75" bottom="0.75" header="0.3" footer="0.3"/>
  <pageSetup scale="6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188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577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148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578</v>
      </c>
      <c r="B9" s="114" t="s">
        <v>150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580</v>
      </c>
      <c r="B12" s="114" t="s">
        <v>150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581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4"/>
  <sheetViews>
    <sheetView topLeftCell="A4" zoomScale="110" zoomScaleNormal="110"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621</v>
      </c>
      <c r="B1" s="144"/>
      <c r="C1" s="144"/>
      <c r="D1" s="29" t="s">
        <v>610</v>
      </c>
      <c r="E1" s="30">
        <v>2020</v>
      </c>
    </row>
    <row r="2" spans="1:5" ht="18.95" customHeight="1" x14ac:dyDescent="0.2">
      <c r="A2" s="144" t="s">
        <v>617</v>
      </c>
      <c r="B2" s="144"/>
      <c r="C2" s="144"/>
      <c r="D2" s="16" t="s">
        <v>614</v>
      </c>
      <c r="E2" s="30" t="str">
        <f>ESF!H2</f>
        <v>ANUAL</v>
      </c>
    </row>
    <row r="3" spans="1:5" ht="18.95" customHeight="1" x14ac:dyDescent="0.2">
      <c r="A3" s="144" t="s">
        <v>622</v>
      </c>
      <c r="B3" s="144"/>
      <c r="C3" s="144"/>
      <c r="D3" s="16" t="s">
        <v>615</v>
      </c>
      <c r="E3" s="30">
        <v>4</v>
      </c>
    </row>
    <row r="5" spans="1:5" x14ac:dyDescent="0.2">
      <c r="A5" s="32" t="s">
        <v>194</v>
      </c>
      <c r="B5" s="33"/>
      <c r="C5" s="33"/>
      <c r="D5" s="33"/>
      <c r="E5" s="33"/>
    </row>
    <row r="6" spans="1:5" x14ac:dyDescent="0.2">
      <c r="A6" s="33" t="s">
        <v>173</v>
      </c>
      <c r="B6" s="33"/>
      <c r="C6" s="33"/>
      <c r="D6" s="33"/>
      <c r="E6" s="33"/>
    </row>
    <row r="7" spans="1:5" x14ac:dyDescent="0.2">
      <c r="A7" s="34" t="s">
        <v>146</v>
      </c>
      <c r="B7" s="34" t="s">
        <v>143</v>
      </c>
      <c r="C7" s="34" t="s">
        <v>144</v>
      </c>
      <c r="D7" s="34" t="s">
        <v>145</v>
      </c>
      <c r="E7" s="34" t="s">
        <v>147</v>
      </c>
    </row>
    <row r="8" spans="1:5" x14ac:dyDescent="0.2">
      <c r="A8" s="35">
        <v>3110</v>
      </c>
      <c r="B8" s="31" t="s">
        <v>333</v>
      </c>
      <c r="C8" s="36">
        <v>73508756.239999995</v>
      </c>
    </row>
    <row r="9" spans="1:5" x14ac:dyDescent="0.2">
      <c r="A9" s="35">
        <v>3120</v>
      </c>
      <c r="B9" s="31" t="s">
        <v>466</v>
      </c>
      <c r="C9" s="36">
        <v>4312702.7699999996</v>
      </c>
    </row>
    <row r="10" spans="1:5" x14ac:dyDescent="0.2">
      <c r="A10" s="35">
        <v>3130</v>
      </c>
      <c r="B10" s="31" t="s">
        <v>467</v>
      </c>
      <c r="C10" s="36">
        <v>0</v>
      </c>
    </row>
    <row r="12" spans="1:5" x14ac:dyDescent="0.2">
      <c r="A12" s="33" t="s">
        <v>175</v>
      </c>
      <c r="B12" s="33"/>
      <c r="C12" s="33"/>
      <c r="D12" s="33"/>
      <c r="E12" s="33"/>
    </row>
    <row r="13" spans="1:5" x14ac:dyDescent="0.2">
      <c r="A13" s="34" t="s">
        <v>146</v>
      </c>
      <c r="B13" s="34" t="s">
        <v>143</v>
      </c>
      <c r="C13" s="34" t="s">
        <v>144</v>
      </c>
      <c r="D13" s="34" t="s">
        <v>468</v>
      </c>
      <c r="E13" s="34"/>
    </row>
    <row r="14" spans="1:5" x14ac:dyDescent="0.2">
      <c r="A14" s="35">
        <v>3210</v>
      </c>
      <c r="B14" s="31" t="s">
        <v>469</v>
      </c>
      <c r="C14" s="36">
        <v>134397232.93000001</v>
      </c>
    </row>
    <row r="15" spans="1:5" x14ac:dyDescent="0.2">
      <c r="A15" s="35">
        <v>3220</v>
      </c>
      <c r="B15" s="31" t="s">
        <v>470</v>
      </c>
      <c r="C15" s="36">
        <v>487924811.13</v>
      </c>
    </row>
    <row r="16" spans="1:5" x14ac:dyDescent="0.2">
      <c r="A16" s="35">
        <v>3230</v>
      </c>
      <c r="B16" s="31" t="s">
        <v>471</v>
      </c>
      <c r="C16" s="36">
        <f>SUM(C17:C20)</f>
        <v>41444.5</v>
      </c>
    </row>
    <row r="17" spans="1:3" x14ac:dyDescent="0.2">
      <c r="A17" s="35">
        <v>3231</v>
      </c>
      <c r="B17" s="31" t="s">
        <v>472</v>
      </c>
      <c r="C17" s="36">
        <v>41444.5</v>
      </c>
    </row>
    <row r="18" spans="1:3" x14ac:dyDescent="0.2">
      <c r="A18" s="35">
        <v>3232</v>
      </c>
      <c r="B18" s="31" t="s">
        <v>473</v>
      </c>
      <c r="C18" s="36">
        <v>0</v>
      </c>
    </row>
    <row r="19" spans="1:3" x14ac:dyDescent="0.2">
      <c r="A19" s="35">
        <v>3233</v>
      </c>
      <c r="B19" s="31" t="s">
        <v>474</v>
      </c>
      <c r="C19" s="36">
        <v>0</v>
      </c>
    </row>
    <row r="20" spans="1:3" x14ac:dyDescent="0.2">
      <c r="A20" s="35">
        <v>3239</v>
      </c>
      <c r="B20" s="31" t="s">
        <v>475</v>
      </c>
      <c r="C20" s="36">
        <v>0</v>
      </c>
    </row>
    <row r="21" spans="1:3" x14ac:dyDescent="0.2">
      <c r="A21" s="35">
        <v>3240</v>
      </c>
      <c r="B21" s="31" t="s">
        <v>476</v>
      </c>
      <c r="C21" s="36">
        <f>SUM(C22:C24)</f>
        <v>0</v>
      </c>
    </row>
    <row r="22" spans="1:3" x14ac:dyDescent="0.2">
      <c r="A22" s="35">
        <v>3241</v>
      </c>
      <c r="B22" s="31" t="s">
        <v>477</v>
      </c>
      <c r="C22" s="36">
        <v>0</v>
      </c>
    </row>
    <row r="23" spans="1:3" x14ac:dyDescent="0.2">
      <c r="A23" s="35">
        <v>3242</v>
      </c>
      <c r="B23" s="31" t="s">
        <v>478</v>
      </c>
      <c r="C23" s="36">
        <v>0</v>
      </c>
    </row>
    <row r="24" spans="1:3" x14ac:dyDescent="0.2">
      <c r="A24" s="35">
        <v>3243</v>
      </c>
      <c r="B24" s="31" t="s">
        <v>479</v>
      </c>
      <c r="C24" s="36">
        <v>0</v>
      </c>
    </row>
    <row r="25" spans="1:3" x14ac:dyDescent="0.2">
      <c r="A25" s="35">
        <v>3250</v>
      </c>
      <c r="B25" s="31" t="s">
        <v>480</v>
      </c>
      <c r="C25" s="36">
        <f>SUM(C26:C27)</f>
        <v>0</v>
      </c>
    </row>
    <row r="26" spans="1:3" x14ac:dyDescent="0.2">
      <c r="A26" s="35">
        <v>3251</v>
      </c>
      <c r="B26" s="31" t="s">
        <v>481</v>
      </c>
      <c r="C26" s="36">
        <v>0</v>
      </c>
    </row>
    <row r="27" spans="1:3" x14ac:dyDescent="0.2">
      <c r="A27" s="35">
        <v>3252</v>
      </c>
      <c r="B27" s="31" t="s">
        <v>482</v>
      </c>
      <c r="C27" s="36">
        <v>0</v>
      </c>
    </row>
    <row r="44" spans="1:5" ht="42" customHeight="1" x14ac:dyDescent="0.2">
      <c r="A44" s="166" t="s">
        <v>624</v>
      </c>
      <c r="B44" s="166"/>
      <c r="C44" s="166"/>
      <c r="D44" s="166"/>
      <c r="E44" s="166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44:E44"/>
  </mergeCells>
  <pageMargins left="0.7" right="0.7" top="0.75" bottom="0.75" header="0.3" footer="0.3"/>
  <pageSetup scale="7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188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174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view="pageBreakPreview" zoomScale="110" zoomScaleNormal="100" zoomScaleSheetLayoutView="110"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621</v>
      </c>
      <c r="B1" s="144"/>
      <c r="C1" s="144"/>
      <c r="D1" s="29" t="s">
        <v>610</v>
      </c>
      <c r="E1" s="30">
        <v>2020</v>
      </c>
    </row>
    <row r="2" spans="1:5" s="37" customFormat="1" ht="18.95" customHeight="1" x14ac:dyDescent="0.25">
      <c r="A2" s="144" t="s">
        <v>618</v>
      </c>
      <c r="B2" s="144"/>
      <c r="C2" s="144"/>
      <c r="D2" s="16" t="s">
        <v>614</v>
      </c>
      <c r="E2" s="30" t="str">
        <f>ESF!H2</f>
        <v>ANUAL</v>
      </c>
    </row>
    <row r="3" spans="1:5" s="37" customFormat="1" ht="18.95" customHeight="1" x14ac:dyDescent="0.25">
      <c r="A3" s="144" t="s">
        <v>622</v>
      </c>
      <c r="B3" s="144"/>
      <c r="C3" s="144"/>
      <c r="D3" s="16" t="s">
        <v>615</v>
      </c>
      <c r="E3" s="30">
        <v>4</v>
      </c>
    </row>
    <row r="4" spans="1:5" x14ac:dyDescent="0.2">
      <c r="A4" s="32" t="s">
        <v>194</v>
      </c>
      <c r="B4" s="33"/>
      <c r="C4" s="33"/>
      <c r="D4" s="33"/>
      <c r="E4" s="33"/>
    </row>
    <row r="6" spans="1:5" x14ac:dyDescent="0.2">
      <c r="A6" s="33" t="s">
        <v>176</v>
      </c>
      <c r="B6" s="33"/>
      <c r="C6" s="33"/>
      <c r="D6" s="33"/>
      <c r="E6" s="33"/>
    </row>
    <row r="7" spans="1:5" x14ac:dyDescent="0.2">
      <c r="A7" s="34" t="s">
        <v>146</v>
      </c>
      <c r="B7" s="34" t="s">
        <v>143</v>
      </c>
      <c r="C7" s="34" t="s">
        <v>178</v>
      </c>
      <c r="D7" s="34" t="s">
        <v>179</v>
      </c>
      <c r="E7" s="34"/>
    </row>
    <row r="8" spans="1:5" x14ac:dyDescent="0.2">
      <c r="A8" s="35">
        <v>1111</v>
      </c>
      <c r="B8" s="31" t="s">
        <v>483</v>
      </c>
      <c r="C8" s="36">
        <v>0</v>
      </c>
      <c r="D8" s="36">
        <v>0</v>
      </c>
    </row>
    <row r="9" spans="1:5" x14ac:dyDescent="0.2">
      <c r="A9" s="35">
        <v>1112</v>
      </c>
      <c r="B9" s="31" t="s">
        <v>484</v>
      </c>
      <c r="C9" s="36">
        <v>67028185.759999998</v>
      </c>
      <c r="D9" s="36">
        <v>56165511.530000001</v>
      </c>
    </row>
    <row r="10" spans="1:5" x14ac:dyDescent="0.2">
      <c r="A10" s="35">
        <v>1113</v>
      </c>
      <c r="B10" s="31" t="s">
        <v>485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195</v>
      </c>
      <c r="C11" s="36">
        <v>0</v>
      </c>
      <c r="D11" s="36">
        <v>28151132.109999999</v>
      </c>
    </row>
    <row r="12" spans="1:5" x14ac:dyDescent="0.2">
      <c r="A12" s="35">
        <v>1115</v>
      </c>
      <c r="B12" s="31" t="s">
        <v>196</v>
      </c>
      <c r="C12" s="36">
        <v>7245927.8600000003</v>
      </c>
      <c r="D12" s="36">
        <v>3824479.61</v>
      </c>
    </row>
    <row r="13" spans="1:5" x14ac:dyDescent="0.2">
      <c r="A13" s="35">
        <v>1116</v>
      </c>
      <c r="B13" s="31" t="s">
        <v>486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487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488</v>
      </c>
      <c r="C15" s="36">
        <f>SUM(C8:C14)</f>
        <v>74274113.620000005</v>
      </c>
      <c r="D15" s="36">
        <f>SUM(D8:D14)</f>
        <v>88141123.25</v>
      </c>
    </row>
    <row r="18" spans="1:5" x14ac:dyDescent="0.2">
      <c r="A18" s="33" t="s">
        <v>177</v>
      </c>
      <c r="B18" s="33"/>
      <c r="C18" s="33"/>
      <c r="D18" s="33"/>
      <c r="E18" s="33"/>
    </row>
    <row r="19" spans="1:5" x14ac:dyDescent="0.2">
      <c r="A19" s="34" t="s">
        <v>146</v>
      </c>
      <c r="B19" s="34" t="s">
        <v>143</v>
      </c>
      <c r="C19" s="34" t="s">
        <v>144</v>
      </c>
      <c r="D19" s="34" t="s">
        <v>489</v>
      </c>
      <c r="E19" s="34" t="s">
        <v>180</v>
      </c>
    </row>
    <row r="20" spans="1:5" x14ac:dyDescent="0.2">
      <c r="A20" s="35">
        <v>1230</v>
      </c>
      <c r="B20" s="31" t="s">
        <v>228</v>
      </c>
      <c r="C20" s="36">
        <f>SUM(C21:C27)</f>
        <v>582042886.11000001</v>
      </c>
    </row>
    <row r="21" spans="1:5" x14ac:dyDescent="0.2">
      <c r="A21" s="35">
        <v>1231</v>
      </c>
      <c r="B21" s="31" t="s">
        <v>229</v>
      </c>
      <c r="C21" s="36">
        <v>50277620.460000001</v>
      </c>
    </row>
    <row r="22" spans="1:5" x14ac:dyDescent="0.2">
      <c r="A22" s="35">
        <v>1232</v>
      </c>
      <c r="B22" s="31" t="s">
        <v>230</v>
      </c>
      <c r="C22" s="36">
        <v>0</v>
      </c>
    </row>
    <row r="23" spans="1:5" x14ac:dyDescent="0.2">
      <c r="A23" s="35">
        <v>1233</v>
      </c>
      <c r="B23" s="31" t="s">
        <v>231</v>
      </c>
      <c r="C23" s="36">
        <v>39132842.219999999</v>
      </c>
    </row>
    <row r="24" spans="1:5" x14ac:dyDescent="0.2">
      <c r="A24" s="35">
        <v>1234</v>
      </c>
      <c r="B24" s="31" t="s">
        <v>232</v>
      </c>
      <c r="C24" s="36">
        <v>3740093.71</v>
      </c>
    </row>
    <row r="25" spans="1:5" x14ac:dyDescent="0.2">
      <c r="A25" s="35">
        <v>1235</v>
      </c>
      <c r="B25" s="31" t="s">
        <v>233</v>
      </c>
      <c r="C25" s="36">
        <v>478103136.38</v>
      </c>
    </row>
    <row r="26" spans="1:5" x14ac:dyDescent="0.2">
      <c r="A26" s="35">
        <v>1236</v>
      </c>
      <c r="B26" s="31" t="s">
        <v>234</v>
      </c>
      <c r="C26" s="36">
        <v>10789193.34</v>
      </c>
    </row>
    <row r="27" spans="1:5" x14ac:dyDescent="0.2">
      <c r="A27" s="35">
        <v>1239</v>
      </c>
      <c r="B27" s="31" t="s">
        <v>235</v>
      </c>
      <c r="C27" s="36">
        <v>0</v>
      </c>
    </row>
    <row r="28" spans="1:5" x14ac:dyDescent="0.2">
      <c r="A28" s="35">
        <v>1240</v>
      </c>
      <c r="B28" s="31" t="s">
        <v>236</v>
      </c>
      <c r="C28" s="36">
        <f>SUM(C29:C36)</f>
        <v>75212184.269999981</v>
      </c>
    </row>
    <row r="29" spans="1:5" x14ac:dyDescent="0.2">
      <c r="A29" s="35">
        <v>1241</v>
      </c>
      <c r="B29" s="31" t="s">
        <v>237</v>
      </c>
      <c r="C29" s="36">
        <v>10514505.73</v>
      </c>
    </row>
    <row r="30" spans="1:5" x14ac:dyDescent="0.2">
      <c r="A30" s="35">
        <v>1242</v>
      </c>
      <c r="B30" s="31" t="s">
        <v>238</v>
      </c>
      <c r="C30" s="36">
        <v>2268880.5</v>
      </c>
    </row>
    <row r="31" spans="1:5" x14ac:dyDescent="0.2">
      <c r="A31" s="35">
        <v>1243</v>
      </c>
      <c r="B31" s="31" t="s">
        <v>239</v>
      </c>
      <c r="C31" s="36">
        <v>105491.82</v>
      </c>
    </row>
    <row r="32" spans="1:5" x14ac:dyDescent="0.2">
      <c r="A32" s="35">
        <v>1244</v>
      </c>
      <c r="B32" s="31" t="s">
        <v>240</v>
      </c>
      <c r="C32" s="36">
        <v>51441505.409999996</v>
      </c>
    </row>
    <row r="33" spans="1:5" x14ac:dyDescent="0.2">
      <c r="A33" s="35">
        <v>1245</v>
      </c>
      <c r="B33" s="31" t="s">
        <v>241</v>
      </c>
      <c r="C33" s="36">
        <v>1793075.22</v>
      </c>
    </row>
    <row r="34" spans="1:5" x14ac:dyDescent="0.2">
      <c r="A34" s="35">
        <v>1246</v>
      </c>
      <c r="B34" s="31" t="s">
        <v>242</v>
      </c>
      <c r="C34" s="36">
        <v>8501731.4299999997</v>
      </c>
    </row>
    <row r="35" spans="1:5" x14ac:dyDescent="0.2">
      <c r="A35" s="35">
        <v>1247</v>
      </c>
      <c r="B35" s="31" t="s">
        <v>243</v>
      </c>
      <c r="C35" s="36">
        <v>283244.15999999997</v>
      </c>
    </row>
    <row r="36" spans="1:5" x14ac:dyDescent="0.2">
      <c r="A36" s="35">
        <v>1248</v>
      </c>
      <c r="B36" s="31" t="s">
        <v>244</v>
      </c>
      <c r="C36" s="36">
        <v>303750</v>
      </c>
    </row>
    <row r="37" spans="1:5" x14ac:dyDescent="0.2">
      <c r="A37" s="35">
        <v>1250</v>
      </c>
      <c r="B37" s="31" t="s">
        <v>246</v>
      </c>
      <c r="C37" s="36">
        <f>SUM(C38:C42)</f>
        <v>1599396.83</v>
      </c>
    </row>
    <row r="38" spans="1:5" x14ac:dyDescent="0.2">
      <c r="A38" s="35">
        <v>1251</v>
      </c>
      <c r="B38" s="31" t="s">
        <v>247</v>
      </c>
      <c r="C38" s="36">
        <v>1528171.53</v>
      </c>
    </row>
    <row r="39" spans="1:5" x14ac:dyDescent="0.2">
      <c r="A39" s="35">
        <v>1252</v>
      </c>
      <c r="B39" s="31" t="s">
        <v>248</v>
      </c>
      <c r="C39" s="36">
        <v>0</v>
      </c>
    </row>
    <row r="40" spans="1:5" x14ac:dyDescent="0.2">
      <c r="A40" s="35">
        <v>1253</v>
      </c>
      <c r="B40" s="31" t="s">
        <v>249</v>
      </c>
      <c r="C40" s="36">
        <v>0</v>
      </c>
    </row>
    <row r="41" spans="1:5" x14ac:dyDescent="0.2">
      <c r="A41" s="35">
        <v>1254</v>
      </c>
      <c r="B41" s="31" t="s">
        <v>250</v>
      </c>
      <c r="C41" s="36">
        <v>71225.3</v>
      </c>
    </row>
    <row r="42" spans="1:5" x14ac:dyDescent="0.2">
      <c r="A42" s="35">
        <v>1259</v>
      </c>
      <c r="B42" s="31" t="s">
        <v>251</v>
      </c>
      <c r="C42" s="36">
        <v>0</v>
      </c>
    </row>
    <row r="44" spans="1:5" ht="42" customHeight="1" x14ac:dyDescent="0.2">
      <c r="A44" s="168" t="s">
        <v>624</v>
      </c>
      <c r="B44" s="168"/>
      <c r="C44" s="168"/>
      <c r="D44" s="168"/>
      <c r="E44" s="168"/>
    </row>
    <row r="45" spans="1:5" x14ac:dyDescent="0.2">
      <c r="A45" s="34" t="s">
        <v>146</v>
      </c>
      <c r="B45" s="34" t="s">
        <v>143</v>
      </c>
      <c r="C45" s="34" t="s">
        <v>591</v>
      </c>
      <c r="D45" s="34" t="s">
        <v>178</v>
      </c>
      <c r="E45" s="34"/>
    </row>
    <row r="46" spans="1:5" x14ac:dyDescent="0.2">
      <c r="A46" s="35">
        <v>5500</v>
      </c>
      <c r="B46" s="31" t="s">
        <v>437</v>
      </c>
      <c r="C46" s="36">
        <f>C47+C56+C59+C65+C67+C69</f>
        <v>0</v>
      </c>
      <c r="D46" s="36">
        <f>D47+D56+D59+D65+D67+D69</f>
        <v>9580751.9299999997</v>
      </c>
    </row>
    <row r="47" spans="1:5" x14ac:dyDescent="0.2">
      <c r="A47" s="35">
        <v>5510</v>
      </c>
      <c r="B47" s="31" t="s">
        <v>438</v>
      </c>
      <c r="C47" s="36">
        <f>SUM(C48:C55)</f>
        <v>0</v>
      </c>
      <c r="D47" s="36">
        <f>SUM(D48:D55)</f>
        <v>9580751.9299999997</v>
      </c>
    </row>
    <row r="48" spans="1:5" x14ac:dyDescent="0.2">
      <c r="A48" s="35">
        <v>5511</v>
      </c>
      <c r="B48" s="31" t="s">
        <v>439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441</v>
      </c>
      <c r="C50" s="36">
        <v>0</v>
      </c>
      <c r="D50" s="36">
        <v>1959403.8</v>
      </c>
    </row>
    <row r="51" spans="1:4" x14ac:dyDescent="0.2">
      <c r="A51" s="35">
        <v>5514</v>
      </c>
      <c r="B51" s="31" t="s">
        <v>442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443</v>
      </c>
      <c r="C52" s="36">
        <v>0</v>
      </c>
      <c r="D52" s="36">
        <v>7466028.7599999998</v>
      </c>
    </row>
    <row r="53" spans="1:4" x14ac:dyDescent="0.2">
      <c r="A53" s="35">
        <v>5516</v>
      </c>
      <c r="B53" s="31" t="s">
        <v>444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445</v>
      </c>
      <c r="C54" s="36">
        <v>0</v>
      </c>
      <c r="D54" s="36">
        <v>155319.37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446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447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448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449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456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457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458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459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55265875.340000004</v>
      </c>
    </row>
    <row r="79" spans="1:4" x14ac:dyDescent="0.2">
      <c r="A79" s="35">
        <v>5610</v>
      </c>
      <c r="B79" s="31" t="s">
        <v>464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465</v>
      </c>
      <c r="C80" s="36">
        <v>0</v>
      </c>
      <c r="D80" s="36">
        <v>55265875.340000004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44:E44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67" fitToWidth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188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151</v>
      </c>
    </row>
    <row r="7" spans="1:2" ht="14.1" customHeight="1" x14ac:dyDescent="0.2">
      <c r="B7" s="112" t="s">
        <v>152</v>
      </c>
    </row>
    <row r="8" spans="1:2" ht="14.1" customHeight="1" x14ac:dyDescent="0.2"/>
    <row r="9" spans="1:2" x14ac:dyDescent="0.2">
      <c r="A9" s="122" t="s">
        <v>29</v>
      </c>
      <c r="B9" s="114" t="s">
        <v>598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193</v>
      </c>
    </row>
    <row r="12" spans="1:2" ht="15" customHeight="1" x14ac:dyDescent="0.2"/>
    <row r="13" spans="1:2" x14ac:dyDescent="0.2">
      <c r="A13" s="122" t="s">
        <v>77</v>
      </c>
      <c r="B13" s="112" t="s">
        <v>599</v>
      </c>
    </row>
    <row r="14" spans="1:2" ht="15" customHeight="1" x14ac:dyDescent="0.2">
      <c r="B14" s="112" t="s">
        <v>600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2021-02-26T17:27:40Z</cp:lastPrinted>
  <dcterms:created xsi:type="dcterms:W3CDTF">2012-12-11T20:36:24Z</dcterms:created>
  <dcterms:modified xsi:type="dcterms:W3CDTF">2021-05-05T18:39:19Z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